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4"/>
  </bookViews>
  <sheets>
    <sheet name="Consol IS" sheetId="1" r:id="rId1"/>
    <sheet name="Consol BS  " sheetId="2" r:id="rId2"/>
    <sheet name="Consol Equity" sheetId="3" r:id="rId3"/>
    <sheet name="CashFlow" sheetId="4" r:id="rId4"/>
    <sheet name="Notes" sheetId="5" r:id="rId5"/>
  </sheets>
  <externalReferences>
    <externalReference r:id="rId8"/>
    <externalReference r:id="rId9"/>
  </externalReferences>
  <definedNames>
    <definedName name="_xlnm.Print_Area" localSheetId="1">'Consol BS  '!$A$1:$F$60</definedName>
    <definedName name="_xlnm.Print_Area" localSheetId="0">'Consol IS'!$A$1:$I$49</definedName>
    <definedName name="_xlnm.Print_Area" localSheetId="4">'Notes'!$A$1:$H$322</definedName>
    <definedName name="_xlnm.Print_Titles" localSheetId="4">'Notes'!$2:$8</definedName>
    <definedName name="Z_6E526710_5B8E_4916_8248_D4F7AD08A026_.wvu.PrintArea" localSheetId="4" hidden="1">'Notes'!$A$1:$J$322</definedName>
    <definedName name="Z_6E526710_5B8E_4916_8248_D4F7AD08A026_.wvu.PrintTitles" localSheetId="4" hidden="1">'Notes'!$2:$8</definedName>
    <definedName name="Z_6E526710_5B8E_4916_8248_D4F7AD08A026_.wvu.Rows" localSheetId="4" hidden="1">'Notes'!#REF!</definedName>
  </definedNames>
  <calcPr fullCalcOnLoad="1"/>
</workbook>
</file>

<file path=xl/sharedStrings.xml><?xml version="1.0" encoding="utf-8"?>
<sst xmlns="http://schemas.openxmlformats.org/spreadsheetml/2006/main" count="380" uniqueCount="262">
  <si>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</si>
  <si>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</si>
  <si>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</si>
  <si>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</si>
  <si>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</si>
  <si>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</si>
  <si>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</si>
  <si>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</si>
  <si>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</si>
  <si>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</si>
  <si>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</si>
  <si>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</si>
  <si>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 xml:space="preserve">Profit </t>
  </si>
  <si>
    <t>Total</t>
  </si>
  <si>
    <t>RM'000</t>
  </si>
  <si>
    <t>Net profit for the period</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</si>
  <si>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</si>
  <si>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</si>
  <si>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</si>
  <si>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</si>
  <si>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</si>
  <si>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</si>
  <si>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</si>
  <si>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</si>
  <si>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</si>
  <si>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</si>
  <si>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</si>
  <si>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</si>
  <si>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</si>
  <si>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</si>
  <si>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</si>
  <si>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</si>
  <si>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</si>
  <si>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</si>
  <si>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</si>
  <si>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</si>
  <si>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</si>
  <si>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</si>
  <si>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</si>
  <si>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</si>
  <si>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</si>
  <si>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</si>
  <si>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</si>
  <si>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</si>
  <si>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</si>
  <si>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21.</t>
  </si>
  <si>
    <t>Corporate Proposals</t>
  </si>
  <si>
    <t>Group borrowings</t>
  </si>
  <si>
    <t>Short term</t>
  </si>
  <si>
    <t>Long term</t>
  </si>
  <si>
    <t>23.</t>
  </si>
  <si>
    <t>Off Balance Sheet Financial Instruments</t>
  </si>
  <si>
    <t>24.</t>
  </si>
  <si>
    <t>25.</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</si>
  <si>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</si>
  <si>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</si>
  <si>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</si>
  <si>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</si>
  <si>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</si>
  <si>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</si>
  <si>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</si>
  <si>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</si>
  <si>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</si>
  <si>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</si>
  <si>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</si>
  <si>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</si>
  <si>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</si>
  <si>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</si>
  <si>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</si>
  <si>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</si>
  <si>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</si>
  <si>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</si>
  <si>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</si>
  <si>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</si>
  <si>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</si>
  <si>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</si>
  <si>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</si>
  <si>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</si>
  <si>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</si>
  <si>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</si>
  <si>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</si>
  <si>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</si>
  <si>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</si>
  <si>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</si>
  <si>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</si>
  <si>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</si>
  <si>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</si>
  <si>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</si>
  <si>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</si>
  <si>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</si>
  <si>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</si>
  <si>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Interest expense</t>
  </si>
  <si>
    <t>Current Year To Date</t>
  </si>
  <si>
    <t>Other Electronic Components</t>
  </si>
  <si>
    <t>Cash and cash equivalent comprise:</t>
  </si>
  <si>
    <t>Current Quarter</t>
  </si>
  <si>
    <t>Current Year Quarter</t>
  </si>
  <si>
    <t>Hire purchase payables - Secured</t>
  </si>
  <si>
    <t>26.</t>
  </si>
  <si>
    <t>-Non cash items</t>
  </si>
  <si>
    <t>-Interest expense</t>
  </si>
  <si>
    <t>-Interest income</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</si>
  <si>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</si>
  <si>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</si>
  <si>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</si>
  <si>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</si>
  <si>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</si>
  <si>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</si>
  <si>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</si>
  <si>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</si>
  <si>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</si>
  <si>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</si>
  <si>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</si>
  <si>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</si>
  <si>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</si>
  <si>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Unaudited</t>
  </si>
  <si>
    <t xml:space="preserve">Audited </t>
  </si>
  <si>
    <t xml:space="preserve"> As At Preceding </t>
  </si>
  <si>
    <t xml:space="preserve">Cash and cash equivalents </t>
  </si>
  <si>
    <t>Development costs</t>
  </si>
  <si>
    <t>Elimination</t>
  </si>
  <si>
    <t>Components related to HB LED</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</si>
  <si>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</si>
  <si>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</si>
  <si>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</si>
  <si>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</si>
  <si>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</si>
  <si>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</si>
  <si>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</si>
  <si>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</si>
  <si>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</si>
  <si>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 xml:space="preserve">Holding Company's Interest Income </t>
  </si>
  <si>
    <t>Interest income in subsidiaries</t>
  </si>
  <si>
    <t>Total liabilities</t>
  </si>
  <si>
    <t>Effects of changes in exchange rates</t>
  </si>
  <si>
    <t>Purchase of property, plant and equipment *</t>
  </si>
  <si>
    <t>*            Purchase of property of property,plant and equipment</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</si>
  <si>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</si>
  <si>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</si>
  <si>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</si>
  <si>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</si>
  <si>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</si>
  <si>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</si>
  <si>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</si>
  <si>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</si>
  <si>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The Group's operations were not materially affected by any major seasonal or cyclical changes during the quarter under review.</t>
  </si>
  <si>
    <t>There were no changes in the the composition of the Group for the current quarter under review.</t>
  </si>
  <si>
    <t>Dividend Payable</t>
  </si>
  <si>
    <t>There were no material events subsequent to the end of the current quarter under review and up to the date of this announcement.</t>
  </si>
  <si>
    <t>Immediate Preceding Quarter</t>
  </si>
  <si>
    <t>Interest received</t>
  </si>
  <si>
    <t>Net cash used in financing activities</t>
  </si>
  <si>
    <t>Net decrease in cash and cash equivalents</t>
  </si>
  <si>
    <t>Fine Pitch Connector Pins</t>
  </si>
  <si>
    <t>RM’000</t>
  </si>
  <si>
    <t>Retained profits</t>
  </si>
  <si>
    <t>The basic earnings/(loss) per share for the quarter and cumulative year to date are computed as follow:</t>
  </si>
  <si>
    <t>Net profit/(loss) for the period (RM'000)</t>
  </si>
  <si>
    <t>Basic Earnings/(Loss) Per Share based on</t>
  </si>
  <si>
    <t>There is no diluted earnings/(loss) per share as the Company does not have any convertible financial instruments as at the current year quarter and current year to date.</t>
  </si>
  <si>
    <t xml:space="preserve">Profit/(Loss) before tax </t>
  </si>
  <si>
    <t>Tax recoverable</t>
  </si>
  <si>
    <t>Short term funds with a licensed financial instituition</t>
  </si>
  <si>
    <t>Other receivables, deposits and prepayments</t>
  </si>
  <si>
    <t>Gross profit / (loss)</t>
  </si>
  <si>
    <t>Operating profit / (loss)</t>
  </si>
  <si>
    <t>Profit / (Loss) before taxation</t>
  </si>
  <si>
    <t>31.12.09</t>
  </si>
  <si>
    <t>PBT margin</t>
  </si>
  <si>
    <t>Taxation comprise the following :</t>
  </si>
  <si>
    <t>Based on results or the period</t>
  </si>
  <si>
    <t>- Current taxation</t>
  </si>
  <si>
    <t>- Deferred tax</t>
  </si>
  <si>
    <t xml:space="preserve">Earnings/(Loss)  Per Share </t>
  </si>
  <si>
    <t>31.03.10</t>
  </si>
  <si>
    <t>Balance as at 1 January 2009</t>
  </si>
  <si>
    <t>The auditors’ report  on the financial statements of the Group for the FYE 31 December 2009 were not subject to any audit qualification.</t>
  </si>
  <si>
    <t>There were no changes in contingent liabilities and contingent assets since the last annual balance sheet as at 31 December 2009.</t>
  </si>
  <si>
    <t>This interim report is prepared in accordance with Financial Reporting Standard (“FRS”) 134 “Interim Financial</t>
  </si>
  <si>
    <t>Reporting” and paragraph 9.22 of the Listing Requirements of Bursa Malaysia Securities Berhad, and should be</t>
  </si>
  <si>
    <t>read in conjunction with the Group's financial statements for the year ended 31 December 2009.</t>
  </si>
  <si>
    <t>The accounting policies and presentation adopted for the interim financial report are consistent with those adopted</t>
  </si>
  <si>
    <t>for the annual financial statements for the year ended 31st December 2009, except for the adoption of the following:</t>
  </si>
  <si>
    <t>FRSs/Interpretations</t>
  </si>
  <si>
    <t xml:space="preserve"> Effective date</t>
  </si>
  <si>
    <t>FRS 7 – Financial Instruments: Disclosures</t>
  </si>
  <si>
    <t xml:space="preserve"> 1 January 2010</t>
  </si>
  <si>
    <t xml:space="preserve">FRS 8 – Operating Segments </t>
  </si>
  <si>
    <t xml:space="preserve"> 1 July 2009</t>
  </si>
  <si>
    <t xml:space="preserve">FRS 101 – Presentation of Financial Statements </t>
  </si>
  <si>
    <t xml:space="preserve">FRS 139 – Financial Instruments: Recognition and Measurement </t>
  </si>
  <si>
    <t xml:space="preserve">Amendments to FRS 139 – Reclassification of Financial Assets </t>
  </si>
  <si>
    <t>Amendments to FRS 139 – Eligible Hedged Items</t>
  </si>
  <si>
    <t xml:space="preserve">Amendments to IC Interpretation 9 and FRS 139 – Embedded Derivatives </t>
  </si>
  <si>
    <t>Amendments to FRS 1 and FRS 127 – Cost of an Investment in a Subsidiary, Jointly</t>
  </si>
  <si>
    <t xml:space="preserve">    Controlled Entity or Associate</t>
  </si>
  <si>
    <t>Amendments to FRS 132 and FRS 101 – Puttable Financial Instruments and Obligations</t>
  </si>
  <si>
    <t xml:space="preserve">    Arising on Liquidation</t>
  </si>
  <si>
    <t xml:space="preserve">IC Interpretation 10 – Interim Financial Reporting and Impairment </t>
  </si>
  <si>
    <t>The adoption of the above standards, amendments and interpretations do not have any material impact on the</t>
  </si>
  <si>
    <t>financial statements of the Group except for the adoption of the following standards:</t>
  </si>
  <si>
    <t>(a) Amendments to FRS 101 – Presentation of Financial Statements. The amendment to FRS 101 requires changes</t>
  </si>
  <si>
    <t>in the format of the financial statements including the amounts directly attributable to shareholders in the</t>
  </si>
  <si>
    <t>primary statements, but does not affect the measurement of reported profit or equity. The Group has elected to</t>
  </si>
  <si>
    <t>show other comprehensive income in one statement of comprehensive income and hence, all owner changes in</t>
  </si>
  <si>
    <t>equity are presented in the consolidated statement of changes in equity, whereas non-owner changes in equity</t>
  </si>
  <si>
    <t>are shown in the consolidated statement of comprehensive income.</t>
  </si>
  <si>
    <t>(b) FRS 7 – Financial Instruments: Disclosures. This standard requires additional disclosures regarding fair value</t>
  </si>
  <si>
    <t>measurements and liquidity risk in the full year financial statements, and has no effect on reported profit or</t>
  </si>
  <si>
    <t>equity. However, FRS 7 disclosures are not required in the interim financial statements, and hence, no further</t>
  </si>
  <si>
    <t>disclosures has been made in these interim financial statements.</t>
  </si>
  <si>
    <t>Total comprehensive income for the period</t>
  </si>
  <si>
    <t>Earnings / (Loss) per share attributable to 
shareholders of the Company (sen) :</t>
  </si>
  <si>
    <t>CONDENSED CONSOLIDATED STATEMENT OF COMPREHENSIVE INCOME</t>
  </si>
  <si>
    <t>Net assets per share (RM)</t>
  </si>
  <si>
    <t>Balance as at 1 January 2010</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</si>
  <si>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</si>
  <si>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</si>
  <si>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</si>
  <si>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</si>
  <si>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</si>
  <si>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There were no purchase or disposal of quoted securities for the current quarter and financial year-to-date.</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</si>
  <si>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</si>
  <si>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</si>
  <si>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</si>
  <si>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</si>
  <si>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</si>
  <si>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</si>
  <si>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</si>
  <si>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</si>
  <si>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</si>
  <si>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</si>
  <si>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</si>
  <si>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</si>
  <si>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</si>
  <si>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Sales Of Unquoted Investments And  Properties</t>
  </si>
  <si>
    <t>Purchase Or Disposal Of Quoted Securities</t>
  </si>
  <si>
    <t>Utilisation Of Initial Public Offering Proceeds</t>
  </si>
  <si>
    <t>Group Borrowings And Debt Securities</t>
  </si>
  <si>
    <t>Segmental Information</t>
  </si>
  <si>
    <t>Segment Revenue</t>
  </si>
  <si>
    <t>Segment Results</t>
  </si>
  <si>
    <t>FOR THE SECOND QUARTER ENDED 30 JUNE 2010</t>
  </si>
  <si>
    <t>30.06.10</t>
  </si>
  <si>
    <t>30.06.09</t>
  </si>
  <si>
    <t>CONDENSED CONSOLIDATED STATEMENT OF FINANCIAL POSITION AS AT 30 JUNE 2010</t>
  </si>
  <si>
    <t>Proceed from disposal of property, plant and equipment</t>
  </si>
  <si>
    <t>INTERIM FINANCIAL REPORT FOR THE SECOND QUARTER ENDED 30 JUNE 2010</t>
  </si>
  <si>
    <t>There has been no revalution of property, plant and equipment during the quarter ended 30 June 2010.</t>
  </si>
  <si>
    <t>As at 30 June 2010, all property, plant and equipment were stated at cost less accumulated depreciation.</t>
  </si>
  <si>
    <t>As at 30 June 2010, the Company has fully utilised the proceeds raised from its initial public offering and has not undertaken any corporate proposal to raise any proceeds during the current quarter under review and financial year-to-date.</t>
  </si>
  <si>
    <t>Particulars of the Group's borrowings denominated in Ringgit Malaysia as at 30 June 2010 are as follow:-</t>
  </si>
  <si>
    <t>No interim ordinary dividend was proposed or declared for the financial period ended 30 June 2010.</t>
  </si>
  <si>
    <t>Balance as at 30 June 2010</t>
  </si>
  <si>
    <t>Balance as at 30 June 2009</t>
  </si>
  <si>
    <t>Operating profit/(loss) before working capital changes</t>
  </si>
  <si>
    <t>Cash generated from/(used in) operations</t>
  </si>
  <si>
    <t>Net cash generated from/(used in) operating activities</t>
  </si>
  <si>
    <t>Results for the Year-To-Date ended 30 June 2010</t>
  </si>
  <si>
    <t>Results for the Year-To-Date ended 30 June 2009</t>
  </si>
  <si>
    <t>There were no outstanding capital commitments at the end of the quarter under review.</t>
  </si>
  <si>
    <t xml:space="preserve">Litigation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</si>
</sst>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 numFmtId="184" formatCode="#,##0_ ;\-#,##0\ "/>
    <numFmt numFmtId="185" formatCode="_(* #,##0.0_);_(* \(#,##0.0\);_(* &quot;-&quot;??_);_(@_)"/>
    <numFmt numFmtId="186" formatCode="#,##0.0000_ ;\-#,##0.0000\ "/>
    <numFmt numFmtId="187" formatCode="_-* #,##0.0000_-;\-* #,##0.0000_-;_-* &quot;-&quot;????_-;_-@_-"/>
    <numFmt numFmtId="188" formatCode="&quot;Yes&quot;;&quot;Yes&quot;;&quot;No&quot;"/>
    <numFmt numFmtId="189" formatCode="&quot;True&quot;;&quot;True&quot;;&quot;False&quot;"/>
    <numFmt numFmtId="190" formatCode="&quot;On&quot;;&quot;On&quot;;&quot;Off&quot;"/>
    <numFmt numFmtId="191" formatCode="0.00_);\(0.00\)"/>
    <numFmt numFmtId="192" formatCode="_(* #,##0.000_);_(* \(#,##0.000\);_(* &quot;-&quot;??_);_(@_)"/>
    <numFmt numFmtId="193" formatCode="#,##0.0"/>
  </numFmts>
  <fonts count="50">
    <font>
      <sz val="10"/>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10"/>
      <name val="Times New Roman"/>
      <family val="1"/>
    </font>
    <font>
      <b/>
      <sz val="9"/>
      <name val="Times New Roman"/>
      <family val="1"/>
    </font>
    <font>
      <b/>
      <sz val="12"/>
      <name val="Times New Roman"/>
      <family val="1"/>
    </font>
    <font>
      <u val="single"/>
      <sz val="10"/>
      <color indexed="12"/>
      <name val="Arial"/>
      <family val="0"/>
    </font>
    <font>
      <u val="single"/>
      <sz val="10"/>
      <color indexed="36"/>
      <name val="Arial"/>
      <family val="0"/>
    </font>
    <font>
      <sz val="11"/>
      <name val="Times New Roman"/>
      <family val="1"/>
    </font>
    <font>
      <b/>
      <sz val="10"/>
      <name val="Arial"/>
      <family val="2"/>
    </font>
    <font>
      <sz val="9"/>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0" fontId="1" fillId="0" borderId="0" xfId="0" applyFont="1" applyFill="1" applyAlignment="1">
      <alignment/>
    </xf>
    <xf numFmtId="173" fontId="2" fillId="0" borderId="0" xfId="42" applyNumberFormat="1" applyFont="1" applyFill="1" applyAlignment="1">
      <alignment/>
    </xf>
    <xf numFmtId="0" fontId="2" fillId="0" borderId="0" xfId="0" applyFont="1" applyFill="1" applyAlignment="1">
      <alignment/>
    </xf>
    <xf numFmtId="173" fontId="2" fillId="0" borderId="0" xfId="42" applyNumberFormat="1" applyFont="1" applyFill="1" applyAlignment="1">
      <alignment horizontal="center"/>
    </xf>
    <xf numFmtId="0" fontId="2" fillId="0" borderId="0" xfId="0" applyFont="1" applyFill="1" applyAlignment="1">
      <alignment horizontal="center"/>
    </xf>
    <xf numFmtId="173" fontId="2" fillId="0" borderId="0" xfId="42" applyNumberFormat="1" applyFont="1" applyFill="1" applyAlignment="1">
      <alignment horizontal="right"/>
    </xf>
    <xf numFmtId="173" fontId="2" fillId="0" borderId="0" xfId="42" applyNumberFormat="1" applyFont="1" applyFill="1" applyBorder="1" applyAlignment="1">
      <alignment/>
    </xf>
    <xf numFmtId="173" fontId="2" fillId="0" borderId="10" xfId="42" applyNumberFormat="1" applyFont="1" applyFill="1" applyBorder="1" applyAlignment="1">
      <alignment/>
    </xf>
    <xf numFmtId="0" fontId="2" fillId="0" borderId="0" xfId="0" applyFont="1" applyAlignment="1">
      <alignment/>
    </xf>
    <xf numFmtId="173" fontId="2" fillId="0" borderId="0" xfId="42" applyNumberFormat="1" applyFont="1" applyAlignment="1">
      <alignment/>
    </xf>
    <xf numFmtId="0" fontId="2" fillId="0" borderId="0" xfId="0" applyFont="1" applyFill="1" applyAlignment="1">
      <alignment horizontal="justify"/>
    </xf>
    <xf numFmtId="41" fontId="1" fillId="0" borderId="0" xfId="0" applyNumberFormat="1" applyFont="1" applyFill="1" applyAlignment="1">
      <alignment/>
    </xf>
    <xf numFmtId="0" fontId="0" fillId="0" borderId="0" xfId="0" applyFont="1" applyAlignment="1">
      <alignment/>
    </xf>
    <xf numFmtId="41" fontId="4" fillId="0" borderId="0" xfId="0" applyNumberFormat="1" applyFont="1" applyAlignment="1">
      <alignment/>
    </xf>
    <xf numFmtId="41" fontId="1" fillId="0" borderId="0" xfId="0" applyNumberFormat="1" applyFont="1" applyAlignment="1">
      <alignment horizontal="left"/>
    </xf>
    <xf numFmtId="41" fontId="2" fillId="0" borderId="0" xfId="0" applyNumberFormat="1" applyFont="1" applyAlignment="1">
      <alignment/>
    </xf>
    <xf numFmtId="0" fontId="0" fillId="0" borderId="0" xfId="0" applyFont="1" applyFill="1" applyAlignment="1">
      <alignment horizontal="center"/>
    </xf>
    <xf numFmtId="41" fontId="1" fillId="0" borderId="0" xfId="42" applyNumberFormat="1" applyFont="1" applyAlignment="1">
      <alignment/>
    </xf>
    <xf numFmtId="41" fontId="2" fillId="0" borderId="0" xfId="42" applyNumberFormat="1" applyFont="1" applyAlignment="1">
      <alignment/>
    </xf>
    <xf numFmtId="41" fontId="2" fillId="0" borderId="0" xfId="42" applyNumberFormat="1" applyFont="1" applyBorder="1" applyAlignment="1">
      <alignment/>
    </xf>
    <xf numFmtId="41" fontId="2" fillId="0" borderId="11" xfId="42"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1" fillId="0" borderId="0" xfId="0" applyFont="1" applyFill="1" applyAlignment="1">
      <alignment horizontal="left"/>
    </xf>
    <xf numFmtId="0" fontId="1" fillId="0" borderId="0" xfId="0" applyFont="1" applyFill="1" applyAlignment="1" quotePrefix="1">
      <alignment horizontal="left"/>
    </xf>
    <xf numFmtId="0" fontId="2" fillId="0" borderId="0" xfId="0" applyFont="1" applyBorder="1" applyAlignment="1">
      <alignment/>
    </xf>
    <xf numFmtId="173" fontId="2" fillId="0" borderId="0" xfId="42" applyNumberFormat="1" applyFont="1" applyFill="1" applyBorder="1" applyAlignment="1">
      <alignment horizontal="center"/>
    </xf>
    <xf numFmtId="0" fontId="2" fillId="0" borderId="0" xfId="0" applyFont="1" applyFill="1" applyBorder="1" applyAlignment="1">
      <alignment/>
    </xf>
    <xf numFmtId="41" fontId="2" fillId="0" borderId="0" xfId="0" applyNumberFormat="1" applyFont="1" applyFill="1" applyAlignment="1">
      <alignment/>
    </xf>
    <xf numFmtId="41" fontId="2" fillId="0" borderId="0" xfId="0" applyNumberFormat="1" applyFont="1" applyFill="1" applyBorder="1" applyAlignment="1">
      <alignment/>
    </xf>
    <xf numFmtId="0" fontId="2" fillId="0" borderId="0" xfId="0" applyFont="1" applyFill="1" applyAlignment="1" quotePrefix="1">
      <alignment/>
    </xf>
    <xf numFmtId="0" fontId="3" fillId="0" borderId="0" xfId="0" applyFont="1" applyFill="1" applyAlignment="1">
      <alignment/>
    </xf>
    <xf numFmtId="173" fontId="2" fillId="0" borderId="0" xfId="42" applyNumberFormat="1" applyFont="1" applyAlignment="1">
      <alignment horizontal="center"/>
    </xf>
    <xf numFmtId="41" fontId="1" fillId="0" borderId="0" xfId="0" applyNumberFormat="1" applyFont="1" applyFill="1" applyAlignment="1">
      <alignment/>
    </xf>
    <xf numFmtId="173" fontId="2" fillId="0" borderId="11" xfId="42" applyNumberFormat="1" applyFont="1" applyFill="1" applyBorder="1" applyAlignment="1">
      <alignment/>
    </xf>
    <xf numFmtId="173" fontId="2" fillId="0" borderId="12" xfId="42" applyNumberFormat="1" applyFont="1" applyFill="1" applyBorder="1" applyAlignment="1">
      <alignment/>
    </xf>
    <xf numFmtId="173" fontId="2" fillId="0" borderId="13" xfId="42" applyNumberFormat="1" applyFont="1" applyFill="1" applyBorder="1" applyAlignment="1">
      <alignment/>
    </xf>
    <xf numFmtId="173" fontId="2" fillId="0" borderId="14" xfId="42" applyNumberFormat="1" applyFont="1" applyFill="1" applyBorder="1" applyAlignment="1">
      <alignment/>
    </xf>
    <xf numFmtId="37" fontId="2" fillId="0" borderId="0" xfId="0" applyNumberFormat="1" applyFont="1" applyFill="1" applyAlignment="1">
      <alignment horizontal="left"/>
    </xf>
    <xf numFmtId="41" fontId="2" fillId="0" borderId="11" xfId="0" applyNumberFormat="1" applyFont="1" applyFill="1" applyBorder="1" applyAlignment="1">
      <alignment/>
    </xf>
    <xf numFmtId="41" fontId="2" fillId="0" borderId="11" xfId="0" applyNumberFormat="1" applyFont="1" applyBorder="1" applyAlignment="1">
      <alignment/>
    </xf>
    <xf numFmtId="9" fontId="5" fillId="0" borderId="0" xfId="61" applyFont="1" applyFill="1" applyAlignment="1">
      <alignment/>
    </xf>
    <xf numFmtId="41" fontId="2" fillId="0" borderId="15" xfId="0" applyNumberFormat="1" applyFont="1" applyFill="1" applyBorder="1" applyAlignment="1">
      <alignment/>
    </xf>
    <xf numFmtId="0" fontId="1" fillId="0" borderId="0" xfId="0" applyFont="1" applyFill="1" applyAlignment="1">
      <alignment horizontal="center"/>
    </xf>
    <xf numFmtId="0" fontId="6" fillId="0" borderId="0" xfId="0" applyFont="1" applyFill="1" applyAlignment="1">
      <alignment horizontal="center"/>
    </xf>
    <xf numFmtId="41" fontId="7" fillId="0" borderId="0" xfId="0" applyNumberFormat="1" applyFont="1" applyAlignment="1">
      <alignment/>
    </xf>
    <xf numFmtId="173" fontId="1" fillId="0" borderId="0" xfId="42" applyNumberFormat="1" applyFont="1" applyFill="1" applyAlignment="1">
      <alignment/>
    </xf>
    <xf numFmtId="173" fontId="1" fillId="0" borderId="0" xfId="42" applyNumberFormat="1" applyFont="1" applyFill="1" applyAlignment="1">
      <alignment horizontal="center"/>
    </xf>
    <xf numFmtId="0" fontId="0" fillId="0" borderId="0" xfId="0" applyFill="1" applyAlignment="1">
      <alignment/>
    </xf>
    <xf numFmtId="0" fontId="2" fillId="0" borderId="0" xfId="0" applyFont="1" applyFill="1" applyBorder="1" applyAlignment="1">
      <alignment horizontal="center"/>
    </xf>
    <xf numFmtId="41" fontId="0" fillId="0" borderId="0" xfId="0" applyNumberFormat="1" applyFont="1" applyFill="1" applyAlignment="1">
      <alignment/>
    </xf>
    <xf numFmtId="0" fontId="0" fillId="0" borderId="0" xfId="0" applyFill="1" applyBorder="1" applyAlignment="1">
      <alignment/>
    </xf>
    <xf numFmtId="41" fontId="2" fillId="0" borderId="0" xfId="42" applyNumberFormat="1" applyFont="1" applyFill="1" applyBorder="1" applyAlignment="1">
      <alignment/>
    </xf>
    <xf numFmtId="173" fontId="1" fillId="0" borderId="0" xfId="42" applyNumberFormat="1" applyFont="1" applyFill="1" applyAlignment="1" quotePrefix="1">
      <alignment horizontal="center"/>
    </xf>
    <xf numFmtId="0" fontId="2" fillId="0" borderId="0" xfId="0" applyFont="1" applyAlignment="1" quotePrefix="1">
      <alignment/>
    </xf>
    <xf numFmtId="0" fontId="0" fillId="0" borderId="0" xfId="0" applyFont="1" applyAlignment="1">
      <alignment/>
    </xf>
    <xf numFmtId="41" fontId="2" fillId="0" borderId="0" xfId="0" applyNumberFormat="1" applyFont="1" applyFill="1" applyAlignment="1">
      <alignment horizontal="center"/>
    </xf>
    <xf numFmtId="41" fontId="2" fillId="0" borderId="11" xfId="0" applyNumberFormat="1" applyFont="1" applyFill="1" applyBorder="1" applyAlignment="1">
      <alignment horizontal="center"/>
    </xf>
    <xf numFmtId="41" fontId="0" fillId="0" borderId="0" xfId="0" applyNumberFormat="1" applyFont="1" applyFill="1" applyAlignment="1">
      <alignment/>
    </xf>
    <xf numFmtId="173" fontId="2" fillId="0" borderId="16" xfId="42" applyNumberFormat="1" applyFont="1" applyFill="1" applyBorder="1"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0" fontId="2" fillId="0" borderId="0" xfId="58" applyFont="1" applyFill="1">
      <alignment/>
      <protection/>
    </xf>
    <xf numFmtId="0" fontId="1" fillId="0" borderId="0" xfId="0" applyFont="1" applyFill="1" applyAlignment="1">
      <alignment horizontal="center" vertical="justify"/>
    </xf>
    <xf numFmtId="173" fontId="2" fillId="0" borderId="10" xfId="42" applyNumberFormat="1" applyFont="1" applyFill="1" applyBorder="1" applyAlignment="1">
      <alignment horizontal="center"/>
    </xf>
    <xf numFmtId="0" fontId="1" fillId="0" borderId="0" xfId="0" applyFont="1" applyFill="1" applyBorder="1" applyAlignment="1">
      <alignment horizontal="center"/>
    </xf>
    <xf numFmtId="0" fontId="2" fillId="0" borderId="0" xfId="0" applyNumberFormat="1" applyFont="1" applyFill="1" applyAlignment="1">
      <alignment/>
    </xf>
    <xf numFmtId="38" fontId="2" fillId="0" borderId="0" xfId="0" applyNumberFormat="1" applyFont="1" applyBorder="1" applyAlignment="1">
      <alignment/>
    </xf>
    <xf numFmtId="0" fontId="0" fillId="0" borderId="0" xfId="0" applyFont="1" applyBorder="1" applyAlignment="1">
      <alignment/>
    </xf>
    <xf numFmtId="41" fontId="2" fillId="0" borderId="17" xfId="42" applyNumberFormat="1" applyFont="1" applyBorder="1" applyAlignment="1">
      <alignment/>
    </xf>
    <xf numFmtId="41" fontId="2" fillId="0" borderId="18" xfId="42" applyNumberFormat="1" applyFont="1" applyBorder="1" applyAlignment="1">
      <alignment/>
    </xf>
    <xf numFmtId="173" fontId="2" fillId="0" borderId="0" xfId="0" applyNumberFormat="1" applyFont="1" applyAlignment="1">
      <alignment/>
    </xf>
    <xf numFmtId="3" fontId="2" fillId="0" borderId="0" xfId="0" applyNumberFormat="1" applyFont="1" applyAlignment="1">
      <alignment/>
    </xf>
    <xf numFmtId="173" fontId="2" fillId="0" borderId="11" xfId="0" applyNumberFormat="1" applyFont="1" applyBorder="1" applyAlignment="1">
      <alignment/>
    </xf>
    <xf numFmtId="0" fontId="1" fillId="0" borderId="0" xfId="58" applyFont="1" applyFill="1" applyBorder="1" applyAlignment="1">
      <alignment horizontal="right"/>
      <protection/>
    </xf>
    <xf numFmtId="0" fontId="1" fillId="0" borderId="0" xfId="58" applyFont="1" applyFill="1" applyBorder="1" applyAlignment="1">
      <alignment horizontal="right" wrapText="1"/>
      <protection/>
    </xf>
    <xf numFmtId="10" fontId="0" fillId="0" borderId="0" xfId="61" applyNumberFormat="1" applyFont="1" applyAlignment="1">
      <alignment/>
    </xf>
    <xf numFmtId="0" fontId="1" fillId="0" borderId="0" xfId="0" applyFont="1" applyFill="1" applyAlignment="1">
      <alignment horizontal="right"/>
    </xf>
    <xf numFmtId="0" fontId="1" fillId="0" borderId="0" xfId="58" applyFont="1" applyFill="1" applyAlignment="1">
      <alignment horizontal="right" wrapText="1"/>
      <protection/>
    </xf>
    <xf numFmtId="10" fontId="2" fillId="0" borderId="0" xfId="61" applyNumberFormat="1" applyFont="1" applyFill="1" applyAlignment="1">
      <alignment horizontal="center"/>
    </xf>
    <xf numFmtId="173" fontId="2" fillId="0" borderId="0" xfId="0" applyNumberFormat="1" applyFont="1" applyFill="1" applyAlignment="1">
      <alignment/>
    </xf>
    <xf numFmtId="173" fontId="2" fillId="0" borderId="11" xfId="0" applyNumberFormat="1" applyFont="1" applyFill="1" applyBorder="1" applyAlignment="1">
      <alignment/>
    </xf>
    <xf numFmtId="0" fontId="0" fillId="0" borderId="0" xfId="0" applyFont="1" applyFill="1" applyAlignment="1">
      <alignment/>
    </xf>
    <xf numFmtId="173" fontId="2" fillId="0" borderId="0" xfId="42" applyNumberFormat="1" applyFont="1" applyFill="1" applyAlignment="1" quotePrefix="1">
      <alignment/>
    </xf>
    <xf numFmtId="3"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center" wrapText="1"/>
    </xf>
    <xf numFmtId="0" fontId="1" fillId="0" borderId="0" xfId="0" applyFont="1" applyBorder="1" applyAlignment="1">
      <alignment horizontal="right" wrapText="1"/>
    </xf>
    <xf numFmtId="0" fontId="5" fillId="0" borderId="0" xfId="0" applyFont="1" applyFill="1" applyAlignment="1">
      <alignment/>
    </xf>
    <xf numFmtId="3" fontId="2" fillId="0" borderId="10" xfId="0" applyNumberFormat="1" applyFont="1" applyBorder="1" applyAlignment="1">
      <alignment/>
    </xf>
    <xf numFmtId="41" fontId="6" fillId="0" borderId="0" xfId="0" applyNumberFormat="1" applyFont="1" applyAlignment="1">
      <alignment horizontal="center"/>
    </xf>
    <xf numFmtId="43" fontId="2" fillId="0" borderId="0" xfId="42" applyNumberFormat="1" applyFont="1" applyFill="1" applyAlignment="1">
      <alignment/>
    </xf>
    <xf numFmtId="43" fontId="2" fillId="0" borderId="0" xfId="0" applyNumberFormat="1" applyFont="1" applyFill="1" applyAlignment="1">
      <alignment/>
    </xf>
    <xf numFmtId="43" fontId="0" fillId="0" borderId="0" xfId="0" applyNumberFormat="1" applyAlignment="1">
      <alignment/>
    </xf>
    <xf numFmtId="173" fontId="2" fillId="0" borderId="0" xfId="0" applyNumberFormat="1" applyFont="1" applyFill="1" applyBorder="1" applyAlignment="1">
      <alignment/>
    </xf>
    <xf numFmtId="0" fontId="1" fillId="0" borderId="0" xfId="0" applyNumberFormat="1"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wrapText="1"/>
    </xf>
    <xf numFmtId="3" fontId="1" fillId="0" borderId="0" xfId="0" applyNumberFormat="1" applyFont="1" applyFill="1" applyBorder="1" applyAlignment="1">
      <alignment horizontal="center" wrapText="1"/>
    </xf>
    <xf numFmtId="0" fontId="0" fillId="0" borderId="0" xfId="0" applyFont="1" applyFill="1" applyBorder="1" applyAlignment="1">
      <alignment/>
    </xf>
    <xf numFmtId="15" fontId="2" fillId="0" borderId="0" xfId="0" applyNumberFormat="1" applyFont="1" applyFill="1" applyBorder="1" applyAlignment="1">
      <alignment/>
    </xf>
    <xf numFmtId="3" fontId="2" fillId="0" borderId="0" xfId="0" applyNumberFormat="1" applyFont="1" applyBorder="1" applyAlignment="1">
      <alignment horizontal="center" wrapText="1"/>
    </xf>
    <xf numFmtId="173" fontId="2" fillId="0" borderId="11" xfId="42" applyNumberFormat="1" applyFont="1" applyBorder="1" applyAlignment="1">
      <alignment/>
    </xf>
    <xf numFmtId="0" fontId="0" fillId="0" borderId="0" xfId="0" applyFont="1" applyBorder="1" applyAlignment="1">
      <alignment/>
    </xf>
    <xf numFmtId="0" fontId="2" fillId="0" borderId="0" xfId="0" applyFont="1" applyFill="1" applyAlignment="1">
      <alignment wrapText="1"/>
    </xf>
    <xf numFmtId="0" fontId="2" fillId="0" borderId="0" xfId="0" applyFont="1" applyFill="1" applyAlignment="1">
      <alignment horizontal="center" wrapText="1"/>
    </xf>
    <xf numFmtId="186" fontId="2" fillId="0" borderId="11" xfId="0" applyNumberFormat="1" applyFont="1" applyBorder="1" applyAlignment="1">
      <alignment/>
    </xf>
    <xf numFmtId="187" fontId="2" fillId="0" borderId="11" xfId="0" applyNumberFormat="1" applyFont="1" applyBorder="1" applyAlignment="1">
      <alignment/>
    </xf>
    <xf numFmtId="43" fontId="2" fillId="0" borderId="15" xfId="42" applyFont="1" applyFill="1" applyBorder="1" applyAlignment="1">
      <alignment/>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41" fontId="2" fillId="0" borderId="0" xfId="0" applyNumberFormat="1" applyFont="1" applyFill="1" applyBorder="1" applyAlignment="1">
      <alignment horizontal="center"/>
    </xf>
    <xf numFmtId="0" fontId="1" fillId="0" borderId="0" xfId="0" applyFont="1" applyFill="1" applyAlignment="1">
      <alignment horizontal="center" wrapText="1"/>
    </xf>
    <xf numFmtId="41" fontId="2" fillId="0" borderId="15" xfId="0" applyNumberFormat="1" applyFont="1" applyFill="1" applyBorder="1" applyAlignment="1">
      <alignment horizontal="center"/>
    </xf>
    <xf numFmtId="174" fontId="2" fillId="0" borderId="15" xfId="0" applyNumberFormat="1" applyFont="1" applyFill="1" applyBorder="1" applyAlignment="1">
      <alignment horizontal="center"/>
    </xf>
    <xf numFmtId="174" fontId="2" fillId="0" borderId="0" xfId="0" applyNumberFormat="1" applyFont="1" applyFill="1" applyBorder="1" applyAlignment="1">
      <alignment horizontal="center"/>
    </xf>
    <xf numFmtId="0" fontId="1" fillId="0" borderId="0" xfId="0" applyFont="1" applyAlignment="1">
      <alignment horizontal="center" vertical="top" wrapText="1"/>
    </xf>
    <xf numFmtId="0" fontId="2" fillId="0" borderId="0" xfId="0" applyFont="1" applyFill="1" applyAlignment="1">
      <alignment horizontal="left"/>
    </xf>
    <xf numFmtId="0" fontId="10" fillId="0" borderId="0" xfId="0" applyFont="1" applyAlignment="1">
      <alignment horizontal="justify" vertical="top" wrapText="1"/>
    </xf>
    <xf numFmtId="0" fontId="10" fillId="0" borderId="0" xfId="0" applyFont="1" applyAlignment="1">
      <alignment horizontal="center" vertical="top" wrapText="1"/>
    </xf>
    <xf numFmtId="0" fontId="2" fillId="0" borderId="0" xfId="0" applyFont="1" applyAlignment="1">
      <alignment horizontal="justify" vertical="top" wrapText="1"/>
    </xf>
    <xf numFmtId="3"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Fill="1" applyAlignment="1">
      <alignment horizontal="left" wrapText="1"/>
    </xf>
    <xf numFmtId="41" fontId="2" fillId="0" borderId="0" xfId="42" applyNumberFormat="1" applyFont="1" applyFill="1" applyAlignment="1">
      <alignment/>
    </xf>
    <xf numFmtId="41" fontId="2" fillId="0" borderId="11" xfId="42" applyNumberFormat="1" applyFont="1" applyFill="1" applyBorder="1" applyAlignment="1">
      <alignment/>
    </xf>
    <xf numFmtId="41" fontId="1" fillId="0" borderId="0" xfId="42" applyNumberFormat="1" applyFont="1" applyFill="1" applyAlignment="1">
      <alignment/>
    </xf>
    <xf numFmtId="41" fontId="2" fillId="0" borderId="17" xfId="42" applyNumberFormat="1" applyFont="1" applyFill="1" applyBorder="1" applyAlignment="1">
      <alignment/>
    </xf>
    <xf numFmtId="41" fontId="11" fillId="0" borderId="0" xfId="0" applyNumberFormat="1" applyFont="1" applyFill="1" applyAlignment="1">
      <alignment horizontal="center"/>
    </xf>
    <xf numFmtId="0" fontId="1" fillId="0" borderId="0" xfId="0" applyFont="1" applyFill="1" applyAlignment="1">
      <alignment horizontal="center" vertical="top" wrapText="1"/>
    </xf>
    <xf numFmtId="37" fontId="2" fillId="0" borderId="0" xfId="0" applyNumberFormat="1" applyFont="1" applyFill="1" applyAlignment="1">
      <alignment horizontal="center"/>
    </xf>
    <xf numFmtId="37" fontId="2" fillId="0" borderId="0" xfId="0" applyNumberFormat="1" applyFont="1" applyAlignment="1">
      <alignment horizontal="center" vertical="top" wrapText="1"/>
    </xf>
    <xf numFmtId="37" fontId="2" fillId="0" borderId="0" xfId="42" applyNumberFormat="1" applyFont="1" applyAlignment="1" quotePrefix="1">
      <alignment horizontal="center" vertical="center"/>
    </xf>
    <xf numFmtId="0" fontId="11" fillId="0" borderId="0" xfId="0" applyFont="1" applyAlignment="1">
      <alignment horizontal="left"/>
    </xf>
    <xf numFmtId="0" fontId="6" fillId="0" borderId="0" xfId="0" applyFont="1" applyFill="1" applyAlignment="1">
      <alignment horizontal="right"/>
    </xf>
    <xf numFmtId="0" fontId="12" fillId="0" borderId="0" xfId="0" applyFont="1" applyFill="1" applyAlignment="1">
      <alignment horizontal="center"/>
    </xf>
    <xf numFmtId="41" fontId="12" fillId="0" borderId="0" xfId="0" applyNumberFormat="1" applyFont="1" applyFill="1" applyBorder="1" applyAlignment="1">
      <alignment horizontal="right"/>
    </xf>
    <xf numFmtId="37" fontId="2" fillId="0" borderId="0" xfId="0" applyNumberFormat="1" applyFont="1" applyAlignment="1">
      <alignment horizontal="center" vertical="center" wrapText="1"/>
    </xf>
    <xf numFmtId="0" fontId="2" fillId="0" borderId="11" xfId="0" applyFont="1" applyFill="1" applyBorder="1" applyAlignment="1">
      <alignment horizontal="center"/>
    </xf>
    <xf numFmtId="0" fontId="2" fillId="0" borderId="10" xfId="0" applyFont="1" applyFill="1" applyBorder="1" applyAlignment="1">
      <alignment horizontal="center"/>
    </xf>
    <xf numFmtId="0" fontId="1" fillId="0" borderId="0" xfId="57" applyFont="1">
      <alignment/>
      <protection/>
    </xf>
    <xf numFmtId="0" fontId="0" fillId="0" borderId="0" xfId="57">
      <alignment/>
      <protection/>
    </xf>
    <xf numFmtId="0" fontId="2" fillId="0" borderId="0" xfId="57" applyFont="1">
      <alignment/>
      <protection/>
    </xf>
    <xf numFmtId="0" fontId="0" fillId="0" borderId="0" xfId="0" applyAlignment="1">
      <alignment/>
    </xf>
    <xf numFmtId="15" fontId="2" fillId="0" borderId="0" xfId="57" applyNumberFormat="1" applyFont="1">
      <alignment/>
      <protection/>
    </xf>
    <xf numFmtId="0" fontId="13" fillId="0" borderId="0" xfId="0" applyFont="1" applyAlignment="1">
      <alignment/>
    </xf>
    <xf numFmtId="41" fontId="7" fillId="0" borderId="0" xfId="0" applyNumberFormat="1" applyFont="1" applyFill="1" applyAlignment="1">
      <alignment/>
    </xf>
    <xf numFmtId="0" fontId="0" fillId="0" borderId="0" xfId="58" applyFont="1" applyFill="1">
      <alignment/>
      <protection/>
    </xf>
    <xf numFmtId="173" fontId="0" fillId="0" borderId="0" xfId="42" applyNumberFormat="1" applyFont="1" applyFill="1" applyAlignment="1">
      <alignment horizontal="center"/>
    </xf>
    <xf numFmtId="173" fontId="0" fillId="0" borderId="0" xfId="42" applyNumberFormat="1" applyFont="1" applyFill="1" applyAlignment="1">
      <alignment/>
    </xf>
    <xf numFmtId="0" fontId="1" fillId="0" borderId="0" xfId="58" applyFont="1" applyFill="1">
      <alignment/>
      <protection/>
    </xf>
    <xf numFmtId="41" fontId="12" fillId="0" borderId="0" xfId="0" applyNumberFormat="1" applyFont="1" applyFill="1" applyBorder="1" applyAlignment="1">
      <alignment horizontal="left"/>
    </xf>
    <xf numFmtId="0" fontId="1" fillId="0" borderId="0" xfId="0" applyFont="1" applyFill="1" applyAlignment="1">
      <alignment horizontal="center"/>
    </xf>
    <xf numFmtId="0" fontId="2" fillId="0" borderId="0" xfId="0" applyFont="1" applyFill="1" applyAlignment="1">
      <alignment horizontal="justify" wrapText="1"/>
    </xf>
    <xf numFmtId="0" fontId="0" fillId="0" borderId="0" xfId="0" applyAlignment="1">
      <alignment horizontal="justify" wrapText="1"/>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horizontal="justify"/>
    </xf>
    <xf numFmtId="0" fontId="1" fillId="0" borderId="0" xfId="0" applyFont="1" applyFill="1" applyAlignment="1">
      <alignment horizontal="left"/>
    </xf>
    <xf numFmtId="0" fontId="2" fillId="0" borderId="0" xfId="0" applyFont="1" applyBorder="1" applyAlignment="1">
      <alignment horizontal="left" vertical="justify" wrapText="1"/>
    </xf>
    <xf numFmtId="0" fontId="2" fillId="0" borderId="0" xfId="0"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46</xdr:row>
      <xdr:rowOff>228600</xdr:rowOff>
    </xdr:from>
    <xdr:to>
      <xdr:col>6</xdr:col>
      <xdr:colOff>676275</xdr:colOff>
      <xdr:row>46</xdr:row>
      <xdr:rowOff>228600</xdr:rowOff>
    </xdr:to>
    <xdr:sp>
      <xdr:nvSpPr>
        <xdr:cNvPr id="1" name="Text Box 2"/>
        <xdr:cNvSpPr txBox="1">
          <a:spLocks noChangeArrowheads="1"/>
        </xdr:cNvSpPr>
      </xdr:nvSpPr>
      <xdr:spPr>
        <a:xfrm>
          <a:off x="285750" y="8239125"/>
          <a:ext cx="54864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43</xdr:row>
      <xdr:rowOff>19050</xdr:rowOff>
    </xdr:from>
    <xdr:to>
      <xdr:col>9</xdr:col>
      <xdr:colOff>0</xdr:colOff>
      <xdr:row>46</xdr:row>
      <xdr:rowOff>228600</xdr:rowOff>
    </xdr:to>
    <xdr:sp>
      <xdr:nvSpPr>
        <xdr:cNvPr id="2" name="Text Box 3"/>
        <xdr:cNvSpPr txBox="1">
          <a:spLocks noChangeArrowheads="1"/>
        </xdr:cNvSpPr>
      </xdr:nvSpPr>
      <xdr:spPr>
        <a:xfrm>
          <a:off x="9525" y="7543800"/>
          <a:ext cx="7115175" cy="6953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Comprehensive Income should be read in conjunction with the Group's audited financial statements for the financial year ended 31 December 2009 and the accompanying explanatory notes attached to this report)</a:t>
          </a:r>
        </a:p>
      </xdr:txBody>
    </xdr:sp>
    <xdr:clientData/>
  </xdr:twoCellAnchor>
  <xdr:twoCellAnchor>
    <xdr:from>
      <xdr:col>0</xdr:col>
      <xdr:colOff>314325</xdr:colOff>
      <xdr:row>46</xdr:row>
      <xdr:rowOff>228600</xdr:rowOff>
    </xdr:from>
    <xdr:to>
      <xdr:col>6</xdr:col>
      <xdr:colOff>676275</xdr:colOff>
      <xdr:row>46</xdr:row>
      <xdr:rowOff>228600</xdr:rowOff>
    </xdr:to>
    <xdr:sp>
      <xdr:nvSpPr>
        <xdr:cNvPr id="3" name="Text Box 4"/>
        <xdr:cNvSpPr txBox="1">
          <a:spLocks noChangeArrowheads="1"/>
        </xdr:cNvSpPr>
      </xdr:nvSpPr>
      <xdr:spPr>
        <a:xfrm>
          <a:off x="314325" y="8239125"/>
          <a:ext cx="54578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0</xdr:rowOff>
    </xdr:from>
    <xdr:to>
      <xdr:col>5</xdr:col>
      <xdr:colOff>590550</xdr:colOff>
      <xdr:row>57</xdr:row>
      <xdr:rowOff>114300</xdr:rowOff>
    </xdr:to>
    <xdr:sp>
      <xdr:nvSpPr>
        <xdr:cNvPr id="1" name="Text Box 1"/>
        <xdr:cNvSpPr txBox="1">
          <a:spLocks noChangeArrowheads="1"/>
        </xdr:cNvSpPr>
      </xdr:nvSpPr>
      <xdr:spPr>
        <a:xfrm>
          <a:off x="19050" y="10287000"/>
          <a:ext cx="7896225" cy="685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Condensed Consolidated Statement of Financial Position should be read in conjunction with the Group's audited financial statements for the financial year ended 31 December 2009 and the accompanying explanatory notes attached to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9525</xdr:rowOff>
    </xdr:from>
    <xdr:to>
      <xdr:col>5</xdr:col>
      <xdr:colOff>590550</xdr:colOff>
      <xdr:row>41</xdr:row>
      <xdr:rowOff>0</xdr:rowOff>
    </xdr:to>
    <xdr:sp>
      <xdr:nvSpPr>
        <xdr:cNvPr id="1" name="Text Box 5"/>
        <xdr:cNvSpPr txBox="1">
          <a:spLocks noChangeArrowheads="1"/>
        </xdr:cNvSpPr>
      </xdr:nvSpPr>
      <xdr:spPr>
        <a:xfrm>
          <a:off x="19050" y="6076950"/>
          <a:ext cx="6743700" cy="6381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Changes In Equity should be read in conjunction with the Group's audited financial statements for the financial year ended 31 December 2009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61</xdr:row>
      <xdr:rowOff>47625</xdr:rowOff>
    </xdr:from>
    <xdr:ext cx="76200" cy="200025"/>
    <xdr:sp fLocksText="0">
      <xdr:nvSpPr>
        <xdr:cNvPr id="1" name="Text Box 1"/>
        <xdr:cNvSpPr txBox="1">
          <a:spLocks noChangeArrowheads="1"/>
        </xdr:cNvSpPr>
      </xdr:nvSpPr>
      <xdr:spPr>
        <a:xfrm>
          <a:off x="4067175" y="10172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5</xdr:col>
      <xdr:colOff>0</xdr:colOff>
      <xdr:row>64</xdr:row>
      <xdr:rowOff>9525</xdr:rowOff>
    </xdr:to>
    <xdr:sp>
      <xdr:nvSpPr>
        <xdr:cNvPr id="2" name="Text Box 2"/>
        <xdr:cNvSpPr txBox="1">
          <a:spLocks noChangeArrowheads="1"/>
        </xdr:cNvSpPr>
      </xdr:nvSpPr>
      <xdr:spPr>
        <a:xfrm>
          <a:off x="28575" y="9963150"/>
          <a:ext cx="6486525" cy="657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 should be read in conjunction with the Group's audited financial statements for the financial year ended 31 December 2009 and the accompanying explanatory notes attached to this report)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214</xdr:row>
      <xdr:rowOff>9525</xdr:rowOff>
    </xdr:from>
    <xdr:to>
      <xdr:col>7</xdr:col>
      <xdr:colOff>323850</xdr:colOff>
      <xdr:row>216</xdr:row>
      <xdr:rowOff>38100</xdr:rowOff>
    </xdr:to>
    <xdr:sp>
      <xdr:nvSpPr>
        <xdr:cNvPr id="1" name="Text Box 11"/>
        <xdr:cNvSpPr txBox="1">
          <a:spLocks noChangeArrowheads="1"/>
        </xdr:cNvSpPr>
      </xdr:nvSpPr>
      <xdr:spPr>
        <a:xfrm>
          <a:off x="314325" y="36423600"/>
          <a:ext cx="7162800" cy="352425"/>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There were no disposal of unquoted investments and properties for the current quarter under review and financial year-to-date.</a:t>
          </a:r>
        </a:p>
      </xdr:txBody>
    </xdr:sp>
    <xdr:clientData/>
  </xdr:twoCellAnchor>
  <xdr:twoCellAnchor>
    <xdr:from>
      <xdr:col>1</xdr:col>
      <xdr:colOff>9525</xdr:colOff>
      <xdr:row>299</xdr:row>
      <xdr:rowOff>0</xdr:rowOff>
    </xdr:from>
    <xdr:to>
      <xdr:col>7</xdr:col>
      <xdr:colOff>314325</xdr:colOff>
      <xdr:row>299</xdr:row>
      <xdr:rowOff>0</xdr:rowOff>
    </xdr:to>
    <xdr:sp>
      <xdr:nvSpPr>
        <xdr:cNvPr id="2" name="Text Box 14"/>
        <xdr:cNvSpPr txBox="1">
          <a:spLocks noChangeArrowheads="1"/>
        </xdr:cNvSpPr>
      </xdr:nvSpPr>
      <xdr:spPr>
        <a:xfrm>
          <a:off x="314325" y="50777775"/>
          <a:ext cx="7153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299</xdr:row>
      <xdr:rowOff>0</xdr:rowOff>
    </xdr:from>
    <xdr:to>
      <xdr:col>7</xdr:col>
      <xdr:colOff>657225</xdr:colOff>
      <xdr:row>299</xdr:row>
      <xdr:rowOff>0</xdr:rowOff>
    </xdr:to>
    <xdr:sp>
      <xdr:nvSpPr>
        <xdr:cNvPr id="3" name="Text Box 15"/>
        <xdr:cNvSpPr txBox="1">
          <a:spLocks noChangeArrowheads="1"/>
        </xdr:cNvSpPr>
      </xdr:nvSpPr>
      <xdr:spPr>
        <a:xfrm>
          <a:off x="304800" y="50777775"/>
          <a:ext cx="75057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through its acting lawyers had appeared in Court on 30 April 2008 and the case has been fixed for trial on 24 September 2008 by the Court.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149</xdr:row>
      <xdr:rowOff>0</xdr:rowOff>
    </xdr:from>
    <xdr:to>
      <xdr:col>9</xdr:col>
      <xdr:colOff>514350</xdr:colOff>
      <xdr:row>149</xdr:row>
      <xdr:rowOff>0</xdr:rowOff>
    </xdr:to>
    <xdr:sp>
      <xdr:nvSpPr>
        <xdr:cNvPr id="4" name="Text Box 19"/>
        <xdr:cNvSpPr txBox="1">
          <a:spLocks noChangeArrowheads="1"/>
        </xdr:cNvSpPr>
      </xdr:nvSpPr>
      <xdr:spPr>
        <a:xfrm>
          <a:off x="323850" y="25269825"/>
          <a:ext cx="8734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180</xdr:row>
      <xdr:rowOff>66675</xdr:rowOff>
    </xdr:from>
    <xdr:to>
      <xdr:col>7</xdr:col>
      <xdr:colOff>619125</xdr:colOff>
      <xdr:row>185</xdr:row>
      <xdr:rowOff>47625</xdr:rowOff>
    </xdr:to>
    <xdr:sp>
      <xdr:nvSpPr>
        <xdr:cNvPr id="5" name="Text Box 24"/>
        <xdr:cNvSpPr txBox="1">
          <a:spLocks noChangeArrowheads="1"/>
        </xdr:cNvSpPr>
      </xdr:nvSpPr>
      <xdr:spPr>
        <a:xfrm>
          <a:off x="304800" y="30794325"/>
          <a:ext cx="7467600" cy="79057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for the current quarter increased by RM0.788 million or 7.09% from the previous quarter's revenue of RM11.11 million. The increased was due to the sustainable demand. However, the Group recorded a lower profit before taxation of RM0.36 million in the current quarter as compared to preceding quarter of RM0.46 million.The decreased was mainly attributable by a drop in other operating income which was mainly derived from the scrap sales.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223</xdr:row>
      <xdr:rowOff>9525</xdr:rowOff>
    </xdr:from>
    <xdr:to>
      <xdr:col>7</xdr:col>
      <xdr:colOff>609600</xdr:colOff>
      <xdr:row>225</xdr:row>
      <xdr:rowOff>142875</xdr:rowOff>
    </xdr:to>
    <xdr:sp>
      <xdr:nvSpPr>
        <xdr:cNvPr id="6" name="Text Box 26"/>
        <xdr:cNvSpPr txBox="1">
          <a:spLocks noChangeArrowheads="1"/>
        </xdr:cNvSpPr>
      </xdr:nvSpPr>
      <xdr:spPr>
        <a:xfrm>
          <a:off x="304800" y="37880925"/>
          <a:ext cx="7458075" cy="45720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a:r>
        </a:p>
      </xdr:txBody>
    </xdr:sp>
    <xdr:clientData/>
  </xdr:twoCellAnchor>
  <xdr:twoCellAnchor>
    <xdr:from>
      <xdr:col>13</xdr:col>
      <xdr:colOff>28575</xdr:colOff>
      <xdr:row>190</xdr:row>
      <xdr:rowOff>76200</xdr:rowOff>
    </xdr:from>
    <xdr:to>
      <xdr:col>23</xdr:col>
      <xdr:colOff>295275</xdr:colOff>
      <xdr:row>192</xdr:row>
      <xdr:rowOff>0</xdr:rowOff>
    </xdr:to>
    <xdr:sp>
      <xdr:nvSpPr>
        <xdr:cNvPr id="7" name="Text Box 27"/>
        <xdr:cNvSpPr txBox="1">
          <a:spLocks noChangeArrowheads="1"/>
        </xdr:cNvSpPr>
      </xdr:nvSpPr>
      <xdr:spPr>
        <a:xfrm>
          <a:off x="11229975" y="32423100"/>
          <a:ext cx="6362700" cy="247650"/>
        </a:xfrm>
        <a:prstGeom prst="rect">
          <a:avLst/>
        </a:prstGeom>
        <a:noFill/>
        <a:ln w="1" cmpd="sng">
          <a:noFill/>
        </a:ln>
      </xdr:spPr>
      <xdr:txBody>
        <a:bodyPr vertOverflow="clip" wrap="square" lIns="27432" tIns="22860" rIns="27432" bIns="0"/>
        <a:p>
          <a:pPr algn="just">
            <a:defRPr/>
          </a:pPr>
          <a:r>
            <a:rPr lang="en-US" cap="none" sz="1000" b="0" i="0" u="none" baseline="0">
              <a:solidFill>
                <a:srgbClr val="000000"/>
              </a:solidFill>
            </a:rPr>
            <a:t>.
</a:t>
          </a:r>
        </a:p>
      </xdr:txBody>
    </xdr:sp>
    <xdr:clientData/>
  </xdr:twoCellAnchor>
  <xdr:twoCellAnchor>
    <xdr:from>
      <xdr:col>1</xdr:col>
      <xdr:colOff>19050</xdr:colOff>
      <xdr:row>74</xdr:row>
      <xdr:rowOff>142875</xdr:rowOff>
    </xdr:from>
    <xdr:to>
      <xdr:col>6</xdr:col>
      <xdr:colOff>800100</xdr:colOff>
      <xdr:row>76</xdr:row>
      <xdr:rowOff>133350</xdr:rowOff>
    </xdr:to>
    <xdr:sp>
      <xdr:nvSpPr>
        <xdr:cNvPr id="8" name="Text Box 43"/>
        <xdr:cNvSpPr txBox="1">
          <a:spLocks noChangeArrowheads="1"/>
        </xdr:cNvSpPr>
      </xdr:nvSpPr>
      <xdr:spPr>
        <a:xfrm>
          <a:off x="323850" y="12220575"/>
          <a:ext cx="6781800" cy="31432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paid in respect of the current quarter under review.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203</xdr:row>
      <xdr:rowOff>0</xdr:rowOff>
    </xdr:from>
    <xdr:to>
      <xdr:col>6</xdr:col>
      <xdr:colOff>838200</xdr:colOff>
      <xdr:row>203</xdr:row>
      <xdr:rowOff>0</xdr:rowOff>
    </xdr:to>
    <xdr:sp fLocksText="0">
      <xdr:nvSpPr>
        <xdr:cNvPr id="9" name="Text Box 44"/>
        <xdr:cNvSpPr txBox="1">
          <a:spLocks noChangeArrowheads="1"/>
        </xdr:cNvSpPr>
      </xdr:nvSpPr>
      <xdr:spPr>
        <a:xfrm>
          <a:off x="314325" y="34613850"/>
          <a:ext cx="6829425" cy="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251</xdr:row>
      <xdr:rowOff>9525</xdr:rowOff>
    </xdr:from>
    <xdr:to>
      <xdr:col>7</xdr:col>
      <xdr:colOff>314325</xdr:colOff>
      <xdr:row>252</xdr:row>
      <xdr:rowOff>133350</xdr:rowOff>
    </xdr:to>
    <xdr:sp>
      <xdr:nvSpPr>
        <xdr:cNvPr id="10" name="Text Box 61"/>
        <xdr:cNvSpPr txBox="1">
          <a:spLocks noChangeArrowheads="1"/>
        </xdr:cNvSpPr>
      </xdr:nvSpPr>
      <xdr:spPr>
        <a:xfrm>
          <a:off x="314325" y="42471975"/>
          <a:ext cx="7153275" cy="2857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255</xdr:row>
      <xdr:rowOff>123825</xdr:rowOff>
    </xdr:from>
    <xdr:to>
      <xdr:col>7</xdr:col>
      <xdr:colOff>609600</xdr:colOff>
      <xdr:row>264</xdr:row>
      <xdr:rowOff>133350</xdr:rowOff>
    </xdr:to>
    <xdr:sp>
      <xdr:nvSpPr>
        <xdr:cNvPr id="11" name="Text Box 62"/>
        <xdr:cNvSpPr txBox="1">
          <a:spLocks noChangeArrowheads="1"/>
        </xdr:cNvSpPr>
      </xdr:nvSpPr>
      <xdr:spPr>
        <a:xfrm>
          <a:off x="304800" y="43233975"/>
          <a:ext cx="7458075" cy="14668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 20 August 2010, the decision was made by the High Court on the appeal of the Case. The appeal was dismissed with cost and the Defendant is liable to pay the plaintiff for the claimed of RM45,000.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Apart from the said litigation, the Group does not have any other litigation as at the date of this report.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161</xdr:row>
      <xdr:rowOff>57150</xdr:rowOff>
    </xdr:from>
    <xdr:to>
      <xdr:col>7</xdr:col>
      <xdr:colOff>619125</xdr:colOff>
      <xdr:row>168</xdr:row>
      <xdr:rowOff>28575</xdr:rowOff>
    </xdr:to>
    <xdr:sp>
      <xdr:nvSpPr>
        <xdr:cNvPr id="12" name="Text Box 24"/>
        <xdr:cNvSpPr txBox="1">
          <a:spLocks noChangeArrowheads="1"/>
        </xdr:cNvSpPr>
      </xdr:nvSpPr>
      <xdr:spPr>
        <a:xfrm>
          <a:off x="304800" y="27384375"/>
          <a:ext cx="7467600" cy="110490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Group revenue has increased by RM14.00 million or 155.66% from RM9.00 million in the preceding year corresponding period to RM23.00 million for the current period.ended 30 June 2010. Revenue for the current quarter has increased by RM5.76 million or 93.90% from RM6.13 million in the preceding year's corresponding quarter to RM11.89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 line with the increase in revenue, the Group registered a profit before taxation of RM0.827 million for the current period compared to a loss before taxation of RM2.53 million in the preceding year's corresponding period.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189</xdr:row>
      <xdr:rowOff>28575</xdr:rowOff>
    </xdr:from>
    <xdr:to>
      <xdr:col>7</xdr:col>
      <xdr:colOff>619125</xdr:colOff>
      <xdr:row>191</xdr:row>
      <xdr:rowOff>142875</xdr:rowOff>
    </xdr:to>
    <xdr:sp>
      <xdr:nvSpPr>
        <xdr:cNvPr id="13" name="Text Box 24"/>
        <xdr:cNvSpPr txBox="1">
          <a:spLocks noChangeArrowheads="1"/>
        </xdr:cNvSpPr>
      </xdr:nvSpPr>
      <xdr:spPr>
        <a:xfrm>
          <a:off x="304800" y="32213550"/>
          <a:ext cx="7467600" cy="4381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With the current book orders and strong growth from HB LED division, the Directors believed that the Group will perform satisfactorily for the current financial year ending 31 December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fastrack\Documents%20and%20Settings\KHLim\My%20Documents\Qtrly%20report\Quarterly%20report%2030.6.06(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Quarterly%20Report%20-%2031%20March%202009%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IS"/>
      <sheetName val="Consol BS  "/>
      <sheetName val="Consol Equity"/>
      <sheetName val="CashFlow"/>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8"/>
  <sheetViews>
    <sheetView view="pageBreakPreview" zoomScale="90" zoomScaleSheetLayoutView="90" zoomScalePageLayoutView="0" workbookViewId="0" topLeftCell="A19">
      <selection activeCell="L26" sqref="L26"/>
    </sheetView>
  </sheetViews>
  <sheetFormatPr defaultColWidth="9.140625" defaultRowHeight="12.75"/>
  <cols>
    <col min="1" max="1" width="35.7109375" style="14" customWidth="1"/>
    <col min="2" max="2" width="9.7109375" style="14" customWidth="1"/>
    <col min="3" max="3" width="13.57421875" style="14" customWidth="1"/>
    <col min="4" max="4" width="2.00390625" style="14" customWidth="1"/>
    <col min="5" max="5" width="13.7109375" style="14" customWidth="1"/>
    <col min="6" max="6" width="1.7109375" style="14" customWidth="1"/>
    <col min="7" max="7" width="13.8515625" style="14" customWidth="1"/>
    <col min="8" max="8" width="1.7109375" style="14" customWidth="1"/>
    <col min="9" max="9" width="14.8515625" style="14" customWidth="1"/>
    <col min="10" max="16384" width="9.140625" style="14" customWidth="1"/>
  </cols>
  <sheetData>
    <row r="1" spans="1:2" s="23" customFormat="1" ht="15.75">
      <c r="A1" s="48" t="s">
        <v>0</v>
      </c>
      <c r="B1" s="48"/>
    </row>
    <row r="2" spans="1:2" s="23" customFormat="1" ht="13.5" customHeight="1">
      <c r="A2" s="36" t="s">
        <v>65</v>
      </c>
      <c r="B2" s="36"/>
    </row>
    <row r="3" spans="1:2" s="24" customFormat="1" ht="12.75">
      <c r="A3" s="15"/>
      <c r="B3" s="15"/>
    </row>
    <row r="4" spans="1:2" s="23" customFormat="1" ht="12.75">
      <c r="A4" s="2" t="s">
        <v>213</v>
      </c>
      <c r="B4" s="2"/>
    </row>
    <row r="5" spans="1:2" s="23" customFormat="1" ht="12.75">
      <c r="A5" s="2" t="s">
        <v>242</v>
      </c>
      <c r="B5" s="2"/>
    </row>
    <row r="6" spans="1:3" s="23" customFormat="1" ht="13.5" customHeight="1">
      <c r="A6" s="2" t="s">
        <v>6</v>
      </c>
      <c r="B6" s="2"/>
      <c r="C6" s="18"/>
    </row>
    <row r="7" spans="1:3" s="23" customFormat="1" ht="13.5" customHeight="1">
      <c r="A7" s="2"/>
      <c r="B7" s="2"/>
      <c r="C7" s="18"/>
    </row>
    <row r="8" spans="1:9" s="23" customFormat="1" ht="13.5" customHeight="1">
      <c r="A8" s="2"/>
      <c r="B8" s="2"/>
      <c r="C8" s="156" t="s">
        <v>54</v>
      </c>
      <c r="D8" s="156"/>
      <c r="E8" s="156"/>
      <c r="F8" s="2"/>
      <c r="G8" s="156" t="s">
        <v>57</v>
      </c>
      <c r="H8" s="156"/>
      <c r="I8" s="156"/>
    </row>
    <row r="9" spans="1:9" s="23" customFormat="1" ht="13.5" customHeight="1">
      <c r="A9" s="2"/>
      <c r="B9" s="2"/>
      <c r="C9" s="46"/>
      <c r="D9" s="47"/>
      <c r="E9" s="47" t="s">
        <v>55</v>
      </c>
      <c r="F9" s="47"/>
      <c r="G9" s="46"/>
      <c r="H9" s="47"/>
      <c r="I9" s="47" t="s">
        <v>55</v>
      </c>
    </row>
    <row r="10" spans="1:9" s="23" customFormat="1" ht="13.5" customHeight="1">
      <c r="A10" s="2"/>
      <c r="B10" s="2"/>
      <c r="C10" s="47" t="s">
        <v>40</v>
      </c>
      <c r="D10" s="47"/>
      <c r="E10" s="47" t="s">
        <v>56</v>
      </c>
      <c r="F10" s="47"/>
      <c r="G10" s="47" t="s">
        <v>40</v>
      </c>
      <c r="H10" s="47"/>
      <c r="I10" s="47" t="s">
        <v>56</v>
      </c>
    </row>
    <row r="11" spans="1:9" s="23" customFormat="1" ht="13.5" customHeight="1">
      <c r="A11" s="2"/>
      <c r="B11" s="2"/>
      <c r="C11" s="47" t="s">
        <v>41</v>
      </c>
      <c r="D11" s="47"/>
      <c r="E11" s="47" t="s">
        <v>41</v>
      </c>
      <c r="F11" s="47"/>
      <c r="G11" s="47" t="s">
        <v>42</v>
      </c>
      <c r="H11" s="47"/>
      <c r="I11" s="47" t="s">
        <v>125</v>
      </c>
    </row>
    <row r="12" spans="1:9" s="23" customFormat="1" ht="13.5" customHeight="1">
      <c r="A12" s="2"/>
      <c r="B12" s="2"/>
      <c r="C12" s="47" t="str">
        <f>+G12</f>
        <v>30.06.10</v>
      </c>
      <c r="D12" s="47"/>
      <c r="E12" s="47" t="str">
        <f>+I12</f>
        <v>30.06.09</v>
      </c>
      <c r="F12" s="47"/>
      <c r="G12" s="47" t="s">
        <v>243</v>
      </c>
      <c r="H12" s="47"/>
      <c r="I12" s="47" t="s">
        <v>244</v>
      </c>
    </row>
    <row r="13" spans="1:9" s="24" customFormat="1" ht="13.5" customHeight="1">
      <c r="A13" s="23"/>
      <c r="B13" s="93" t="s">
        <v>141</v>
      </c>
      <c r="C13" s="46" t="s">
        <v>14</v>
      </c>
      <c r="D13" s="2"/>
      <c r="E13" s="46" t="s">
        <v>14</v>
      </c>
      <c r="F13" s="2"/>
      <c r="G13" s="46" t="s">
        <v>14</v>
      </c>
      <c r="H13" s="2"/>
      <c r="I13" s="46" t="s">
        <v>14</v>
      </c>
    </row>
    <row r="14" spans="5:9" s="23" customFormat="1" ht="13.5" customHeight="1">
      <c r="E14" s="53"/>
      <c r="I14" s="132"/>
    </row>
    <row r="15" spans="1:12" s="23" customFormat="1" ht="13.5" customHeight="1">
      <c r="A15" s="17" t="s">
        <v>63</v>
      </c>
      <c r="B15" s="17"/>
      <c r="C15" s="31">
        <v>11892</v>
      </c>
      <c r="D15" s="17"/>
      <c r="E15" s="59">
        <v>6133</v>
      </c>
      <c r="F15" s="17"/>
      <c r="G15" s="31">
        <v>22997</v>
      </c>
      <c r="I15" s="59">
        <v>8995</v>
      </c>
      <c r="K15" s="79"/>
      <c r="L15" s="79"/>
    </row>
    <row r="16" spans="3:9" s="23" customFormat="1" ht="13.5" customHeight="1">
      <c r="C16" s="17"/>
      <c r="D16" s="17"/>
      <c r="E16" s="31"/>
      <c r="F16" s="17"/>
      <c r="G16" s="17"/>
      <c r="I16" s="53"/>
    </row>
    <row r="17" spans="1:9" s="23" customFormat="1" ht="13.5" customHeight="1">
      <c r="A17" s="17" t="s">
        <v>62</v>
      </c>
      <c r="B17" s="31"/>
      <c r="C17" s="42">
        <v>-11215</v>
      </c>
      <c r="D17" s="31"/>
      <c r="E17" s="60">
        <v>-6048</v>
      </c>
      <c r="F17" s="17"/>
      <c r="G17" s="42">
        <v>-21809</v>
      </c>
      <c r="I17" s="60">
        <v>-9615</v>
      </c>
    </row>
    <row r="18" spans="2:9" s="23" customFormat="1" ht="13.5" customHeight="1">
      <c r="B18" s="53"/>
      <c r="C18" s="31"/>
      <c r="D18" s="31"/>
      <c r="E18" s="31"/>
      <c r="F18" s="17"/>
      <c r="G18" s="17"/>
      <c r="I18" s="53"/>
    </row>
    <row r="19" spans="1:9" s="23" customFormat="1" ht="13.5" customHeight="1">
      <c r="A19" s="17" t="s">
        <v>164</v>
      </c>
      <c r="B19" s="17"/>
      <c r="C19" s="31">
        <f>SUM(C15:C17)</f>
        <v>677</v>
      </c>
      <c r="D19" s="17"/>
      <c r="E19" s="31">
        <f>SUM(E15:E17)</f>
        <v>85</v>
      </c>
      <c r="F19" s="17"/>
      <c r="G19" s="31">
        <f>SUM(G15:G17)</f>
        <v>1188</v>
      </c>
      <c r="I19" s="31">
        <f>SUM(I15:I17)</f>
        <v>-620</v>
      </c>
    </row>
    <row r="20" spans="1:9" s="25" customFormat="1" ht="13.5" customHeight="1">
      <c r="A20" s="17"/>
      <c r="B20" s="17"/>
      <c r="C20" s="44"/>
      <c r="D20" s="17"/>
      <c r="E20" s="31"/>
      <c r="F20" s="17"/>
      <c r="G20" s="44"/>
      <c r="I20" s="61"/>
    </row>
    <row r="21" spans="1:9" s="23" customFormat="1" ht="13.5" customHeight="1">
      <c r="A21" s="17" t="s">
        <v>61</v>
      </c>
      <c r="B21" s="17"/>
      <c r="C21" s="31">
        <v>683</v>
      </c>
      <c r="D21" s="17"/>
      <c r="E21" s="59">
        <v>65</v>
      </c>
      <c r="F21" s="17"/>
      <c r="G21" s="31">
        <v>1653</v>
      </c>
      <c r="I21" s="59">
        <v>85</v>
      </c>
    </row>
    <row r="22" spans="3:9" s="23" customFormat="1" ht="13.5" customHeight="1">
      <c r="C22" s="17"/>
      <c r="D22" s="17"/>
      <c r="E22" s="31"/>
      <c r="F22" s="17"/>
      <c r="G22" s="17"/>
      <c r="I22" s="53"/>
    </row>
    <row r="23" spans="1:9" s="23" customFormat="1" ht="13.5" customHeight="1">
      <c r="A23" s="17" t="s">
        <v>60</v>
      </c>
      <c r="B23" s="17"/>
      <c r="C23" s="42">
        <v>-974</v>
      </c>
      <c r="D23" s="17"/>
      <c r="E23" s="60">
        <v>-779</v>
      </c>
      <c r="F23" s="17"/>
      <c r="G23" s="42">
        <v>-1965</v>
      </c>
      <c r="I23" s="60">
        <v>-1896</v>
      </c>
    </row>
    <row r="24" spans="1:9" s="23" customFormat="1" ht="13.5" customHeight="1">
      <c r="A24" s="17"/>
      <c r="B24" s="17"/>
      <c r="C24" s="17"/>
      <c r="D24" s="17"/>
      <c r="E24" s="31"/>
      <c r="F24" s="17"/>
      <c r="G24" s="17"/>
      <c r="I24" s="53"/>
    </row>
    <row r="25" spans="1:9" s="23" customFormat="1" ht="13.5" customHeight="1">
      <c r="A25" s="17" t="s">
        <v>165</v>
      </c>
      <c r="B25" s="17"/>
      <c r="C25" s="17">
        <f>SUM(C19:C23)</f>
        <v>386</v>
      </c>
      <c r="D25" s="17"/>
      <c r="E25" s="17">
        <f>SUM(E19:E23)</f>
        <v>-629</v>
      </c>
      <c r="F25" s="17"/>
      <c r="G25" s="17">
        <f>SUM(G19:G23)</f>
        <v>876</v>
      </c>
      <c r="I25" s="17">
        <f>SUM(I19:I23)</f>
        <v>-2431</v>
      </c>
    </row>
    <row r="26" spans="1:9" s="23" customFormat="1" ht="13.5" customHeight="1">
      <c r="A26" s="17"/>
      <c r="B26" s="17"/>
      <c r="C26" s="17"/>
      <c r="D26" s="17"/>
      <c r="E26" s="31"/>
      <c r="F26" s="17"/>
      <c r="G26" s="17"/>
      <c r="I26" s="53"/>
    </row>
    <row r="27" spans="1:9" s="23" customFormat="1" ht="13.5" customHeight="1">
      <c r="A27" s="17" t="s">
        <v>59</v>
      </c>
      <c r="B27" s="17"/>
      <c r="C27" s="42">
        <v>-22</v>
      </c>
      <c r="D27" s="17"/>
      <c r="E27" s="60">
        <v>-47</v>
      </c>
      <c r="F27" s="17"/>
      <c r="G27" s="42">
        <v>-49</v>
      </c>
      <c r="I27" s="60">
        <v>-101</v>
      </c>
    </row>
    <row r="28" spans="1:9" s="23" customFormat="1" ht="13.5" customHeight="1">
      <c r="A28" s="17"/>
      <c r="B28" s="17"/>
      <c r="C28" s="31"/>
      <c r="D28" s="17"/>
      <c r="E28" s="31"/>
      <c r="F28" s="17"/>
      <c r="G28" s="31"/>
      <c r="I28" s="53"/>
    </row>
    <row r="29" spans="1:12" s="23" customFormat="1" ht="13.5" customHeight="1">
      <c r="A29" s="17" t="s">
        <v>166</v>
      </c>
      <c r="B29" s="17"/>
      <c r="C29" s="17">
        <f>SUM(C25:C27)</f>
        <v>364</v>
      </c>
      <c r="D29" s="17"/>
      <c r="E29" s="17">
        <f>SUM(E25:E27)</f>
        <v>-676</v>
      </c>
      <c r="F29" s="17"/>
      <c r="G29" s="17">
        <f>SUM(G25:G27)</f>
        <v>827</v>
      </c>
      <c r="I29" s="17">
        <f>SUM(I25:I27)</f>
        <v>-2532</v>
      </c>
      <c r="K29" s="79"/>
      <c r="L29" s="79"/>
    </row>
    <row r="30" spans="1:9" s="23" customFormat="1" ht="13.5" customHeight="1">
      <c r="A30" s="17"/>
      <c r="B30" s="17"/>
      <c r="C30" s="17"/>
      <c r="D30" s="17"/>
      <c r="E30" s="31"/>
      <c r="F30" s="17"/>
      <c r="G30" s="17"/>
      <c r="I30" s="53"/>
    </row>
    <row r="31" spans="1:9" s="23" customFormat="1" ht="13.5" customHeight="1">
      <c r="A31" s="17" t="s">
        <v>58</v>
      </c>
      <c r="B31" s="108">
        <v>18</v>
      </c>
      <c r="C31" s="43">
        <v>-93</v>
      </c>
      <c r="D31" s="17"/>
      <c r="E31" s="60">
        <v>0</v>
      </c>
      <c r="F31" s="17"/>
      <c r="G31" s="43">
        <v>-151</v>
      </c>
      <c r="I31" s="60">
        <v>0</v>
      </c>
    </row>
    <row r="32" spans="1:9" s="23" customFormat="1" ht="13.5" customHeight="1">
      <c r="A32" s="17"/>
      <c r="B32" s="17"/>
      <c r="C32" s="17"/>
      <c r="D32" s="17"/>
      <c r="E32" s="31"/>
      <c r="F32" s="17"/>
      <c r="G32" s="17"/>
      <c r="I32" s="53"/>
    </row>
    <row r="33" spans="1:9" s="23" customFormat="1" ht="13.5" customHeight="1">
      <c r="A33" s="17"/>
      <c r="B33" s="17"/>
      <c r="C33" s="17"/>
      <c r="D33" s="17"/>
      <c r="E33" s="31"/>
      <c r="F33" s="17"/>
      <c r="G33" s="17"/>
      <c r="I33" s="53"/>
    </row>
    <row r="34" spans="1:9" s="23" customFormat="1" ht="13.5" customHeight="1" thickBot="1">
      <c r="A34" s="17" t="s">
        <v>211</v>
      </c>
      <c r="B34" s="17"/>
      <c r="C34" s="45">
        <f>SUM(C29:C31)</f>
        <v>271</v>
      </c>
      <c r="D34" s="17"/>
      <c r="E34" s="45">
        <f>SUM(E29:E31)</f>
        <v>-676</v>
      </c>
      <c r="F34" s="45">
        <f>SUM(F29:F31)</f>
        <v>0</v>
      </c>
      <c r="G34" s="45">
        <f>SUM(G29:G31)</f>
        <v>676</v>
      </c>
      <c r="H34" s="45">
        <f>SUM(H29:H31)</f>
        <v>0</v>
      </c>
      <c r="I34" s="45">
        <f>SUM(I29:I31)</f>
        <v>-2532</v>
      </c>
    </row>
    <row r="35" spans="5:9" s="23" customFormat="1" ht="13.5" customHeight="1" thickTop="1">
      <c r="E35" s="53"/>
      <c r="I35" s="53"/>
    </row>
    <row r="36" spans="1:9" s="23" customFormat="1" ht="29.25" customHeight="1">
      <c r="A36" s="107" t="s">
        <v>212</v>
      </c>
      <c r="B36" s="108">
        <v>27</v>
      </c>
      <c r="E36" s="53"/>
      <c r="I36" s="53"/>
    </row>
    <row r="37" spans="1:10" s="23" customFormat="1" ht="13.5" thickBot="1">
      <c r="A37" s="17" t="s">
        <v>140</v>
      </c>
      <c r="B37" s="17"/>
      <c r="C37" s="111">
        <f>Notes!C287</f>
        <v>0.2203252032520325</v>
      </c>
      <c r="D37" s="3"/>
      <c r="E37" s="111">
        <f>Notes!D287</f>
        <v>-0.5495934959349593</v>
      </c>
      <c r="F37" s="3"/>
      <c r="G37" s="111">
        <f>Notes!F287</f>
        <v>0.5495934959349593</v>
      </c>
      <c r="H37" s="3"/>
      <c r="I37" s="111">
        <f>Notes!G287</f>
        <v>-2.0585365853658537</v>
      </c>
      <c r="J37" s="53"/>
    </row>
    <row r="38" spans="1:9" s="23" customFormat="1" ht="13.5" customHeight="1" thickTop="1">
      <c r="A38" s="11"/>
      <c r="B38" s="11"/>
      <c r="C38" s="11"/>
      <c r="D38" s="11"/>
      <c r="E38" s="35"/>
      <c r="F38" s="11"/>
      <c r="G38" s="35"/>
      <c r="H38" s="11"/>
      <c r="I38" s="35"/>
    </row>
    <row r="40" spans="1:2" ht="12.75">
      <c r="A40" s="11"/>
      <c r="B40" s="11"/>
    </row>
    <row r="41" spans="1:2" ht="12.75">
      <c r="A41" s="10"/>
      <c r="B41" s="10"/>
    </row>
    <row r="44" spans="1:2" ht="12.75">
      <c r="A44" s="57" t="s">
        <v>123</v>
      </c>
      <c r="B44" s="57"/>
    </row>
    <row r="47" ht="18" customHeight="1"/>
    <row r="48" ht="18" customHeight="1">
      <c r="A48" s="137"/>
    </row>
  </sheetData>
  <sheetProtection/>
  <mergeCells count="2">
    <mergeCell ref="C8:E8"/>
    <mergeCell ref="G8:I8"/>
  </mergeCells>
  <printOptions/>
  <pageMargins left="0.75" right="0.75" top="0.5" bottom="0.5" header="0.5" footer="0.5"/>
  <pageSetup cellComments="asDisplayed"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D71"/>
  <sheetViews>
    <sheetView view="pageBreakPreview" zoomScaleSheetLayoutView="100" zoomScalePageLayoutView="0" workbookViewId="0" topLeftCell="A1">
      <selection activeCell="D24" sqref="D24"/>
    </sheetView>
  </sheetViews>
  <sheetFormatPr defaultColWidth="9.140625" defaultRowHeight="15" customHeight="1"/>
  <cols>
    <col min="1" max="1" width="69.57421875" style="58" customWidth="1"/>
    <col min="2" max="2" width="13.421875" style="58" customWidth="1"/>
    <col min="3" max="3" width="4.28125" style="58" customWidth="1"/>
    <col min="4" max="4" width="13.421875" style="58" customWidth="1"/>
    <col min="5" max="16384" width="9.140625" style="58" customWidth="1"/>
  </cols>
  <sheetData>
    <row r="1" ht="15" customHeight="1">
      <c r="A1" s="48" t="s">
        <v>0</v>
      </c>
    </row>
    <row r="2" ht="15" customHeight="1">
      <c r="A2" s="36" t="s">
        <v>65</v>
      </c>
    </row>
    <row r="3" ht="15" customHeight="1">
      <c r="A3" s="15"/>
    </row>
    <row r="4" ht="15" customHeight="1">
      <c r="A4" s="16" t="s">
        <v>245</v>
      </c>
    </row>
    <row r="5" ht="15" customHeight="1">
      <c r="A5" s="1" t="s">
        <v>6</v>
      </c>
    </row>
    <row r="6" spans="1:4" ht="15" customHeight="1">
      <c r="A6" s="17"/>
      <c r="B6" s="156"/>
      <c r="C6" s="156"/>
      <c r="D6" s="156"/>
    </row>
    <row r="7" spans="1:4" ht="15" customHeight="1">
      <c r="A7" s="17"/>
      <c r="B7" s="46" t="s">
        <v>115</v>
      </c>
      <c r="C7" s="46"/>
      <c r="D7" s="46" t="s">
        <v>116</v>
      </c>
    </row>
    <row r="8" spans="1:4" ht="15" customHeight="1">
      <c r="A8" s="17"/>
      <c r="B8" s="46" t="s">
        <v>77</v>
      </c>
      <c r="C8" s="47"/>
      <c r="D8" s="47" t="s">
        <v>117</v>
      </c>
    </row>
    <row r="9" spans="1:4" ht="15" customHeight="1">
      <c r="A9" s="17"/>
      <c r="B9" s="47" t="s">
        <v>78</v>
      </c>
      <c r="C9" s="47"/>
      <c r="D9" s="47" t="s">
        <v>79</v>
      </c>
    </row>
    <row r="10" spans="1:4" ht="15" customHeight="1">
      <c r="A10" s="17"/>
      <c r="B10" s="47" t="s">
        <v>41</v>
      </c>
      <c r="C10" s="47"/>
      <c r="D10" s="47" t="s">
        <v>80</v>
      </c>
    </row>
    <row r="11" spans="1:4" ht="15" customHeight="1">
      <c r="A11" s="17"/>
      <c r="B11" s="47" t="s">
        <v>243</v>
      </c>
      <c r="C11" s="47"/>
      <c r="D11" s="47" t="s">
        <v>167</v>
      </c>
    </row>
    <row r="12" spans="1:4" ht="15" customHeight="1">
      <c r="A12" s="19"/>
      <c r="B12" s="46" t="s">
        <v>14</v>
      </c>
      <c r="C12" s="2"/>
      <c r="D12" s="46" t="s">
        <v>14</v>
      </c>
    </row>
    <row r="13" spans="1:4" ht="15" customHeight="1">
      <c r="A13" s="19"/>
      <c r="B13" s="46"/>
      <c r="C13" s="2"/>
      <c r="D13" s="46"/>
    </row>
    <row r="14" spans="1:4" ht="15" customHeight="1">
      <c r="A14" s="19" t="s">
        <v>104</v>
      </c>
      <c r="B14" s="46"/>
      <c r="C14" s="2"/>
      <c r="D14" s="46"/>
    </row>
    <row r="15" ht="15" customHeight="1">
      <c r="A15" s="19" t="s">
        <v>105</v>
      </c>
    </row>
    <row r="16" spans="1:4" ht="15" customHeight="1">
      <c r="A16" s="20" t="s">
        <v>30</v>
      </c>
      <c r="B16" s="21">
        <v>18467</v>
      </c>
      <c r="D16" s="21">
        <v>16872</v>
      </c>
    </row>
    <row r="17" spans="1:4" ht="15" customHeight="1">
      <c r="A17" s="20" t="s">
        <v>119</v>
      </c>
      <c r="B17" s="21">
        <v>1020</v>
      </c>
      <c r="D17" s="21">
        <v>1060</v>
      </c>
    </row>
    <row r="18" spans="1:4" ht="15" customHeight="1">
      <c r="A18" s="20"/>
      <c r="B18" s="72">
        <f>SUM(B16:B17)</f>
        <v>19487</v>
      </c>
      <c r="C18" s="71"/>
      <c r="D18" s="72">
        <f>SUM(D16:D17)</f>
        <v>17932</v>
      </c>
    </row>
    <row r="19" spans="1:4" ht="15" customHeight="1">
      <c r="A19" s="20"/>
      <c r="B19" s="21"/>
      <c r="D19" s="21"/>
    </row>
    <row r="20" spans="1:4" ht="15" customHeight="1">
      <c r="A20" s="19" t="s">
        <v>1</v>
      </c>
      <c r="B20" s="21"/>
      <c r="D20" s="21"/>
    </row>
    <row r="21" spans="1:4" ht="15" customHeight="1">
      <c r="A21" s="20" t="s">
        <v>2</v>
      </c>
      <c r="B21" s="21">
        <v>7947</v>
      </c>
      <c r="C21" s="71"/>
      <c r="D21" s="21">
        <v>5188</v>
      </c>
    </row>
    <row r="22" spans="1:4" ht="15" customHeight="1">
      <c r="A22" s="20" t="s">
        <v>3</v>
      </c>
      <c r="B22" s="21">
        <v>9665</v>
      </c>
      <c r="C22" s="71"/>
      <c r="D22" s="21">
        <v>9334</v>
      </c>
    </row>
    <row r="23" spans="1:4" ht="15" customHeight="1">
      <c r="A23" s="20" t="s">
        <v>163</v>
      </c>
      <c r="B23" s="21">
        <v>1097</v>
      </c>
      <c r="C23" s="71"/>
      <c r="D23" s="21">
        <v>386</v>
      </c>
    </row>
    <row r="24" spans="1:4" ht="15" customHeight="1">
      <c r="A24" s="20" t="s">
        <v>161</v>
      </c>
      <c r="B24" s="21">
        <v>790</v>
      </c>
      <c r="C24" s="71"/>
      <c r="D24" s="21">
        <v>926</v>
      </c>
    </row>
    <row r="25" spans="1:4" ht="15" customHeight="1">
      <c r="A25" s="20" t="s">
        <v>118</v>
      </c>
      <c r="B25" s="55">
        <v>751</v>
      </c>
      <c r="C25" s="71"/>
      <c r="D25" s="55">
        <v>1557</v>
      </c>
    </row>
    <row r="26" spans="1:4" ht="15" customHeight="1">
      <c r="A26" s="20"/>
      <c r="B26" s="72">
        <f>SUM(B21:B25)</f>
        <v>20250</v>
      </c>
      <c r="C26" s="102"/>
      <c r="D26" s="72">
        <f>SUM(D21:D25)</f>
        <v>17391</v>
      </c>
    </row>
    <row r="27" spans="1:4" ht="15" customHeight="1">
      <c r="A27" s="20"/>
      <c r="B27" s="21"/>
      <c r="C27" s="71"/>
      <c r="D27" s="21"/>
    </row>
    <row r="28" spans="1:4" ht="15" customHeight="1" thickBot="1">
      <c r="A28" s="19" t="s">
        <v>106</v>
      </c>
      <c r="B28" s="73">
        <f>+B26+B18</f>
        <v>39737</v>
      </c>
      <c r="C28" s="71"/>
      <c r="D28" s="73">
        <f>+D26+D18</f>
        <v>35323</v>
      </c>
    </row>
    <row r="29" spans="1:4" ht="15" customHeight="1">
      <c r="A29" s="20"/>
      <c r="B29" s="21"/>
      <c r="C29" s="71"/>
      <c r="D29" s="21"/>
    </row>
    <row r="30" spans="1:4" ht="15" customHeight="1">
      <c r="A30" s="19" t="s">
        <v>107</v>
      </c>
      <c r="B30" s="21"/>
      <c r="C30" s="71"/>
      <c r="D30" s="21"/>
    </row>
    <row r="31" spans="1:4" ht="15" customHeight="1">
      <c r="A31" s="19"/>
      <c r="B31" s="21"/>
      <c r="C31" s="71"/>
      <c r="D31" s="21"/>
    </row>
    <row r="32" spans="1:4" ht="15" customHeight="1">
      <c r="A32" s="20" t="s">
        <v>108</v>
      </c>
      <c r="B32" s="55">
        <v>12300</v>
      </c>
      <c r="D32" s="55">
        <v>12300</v>
      </c>
    </row>
    <row r="33" spans="1:4" ht="15" customHeight="1">
      <c r="A33" s="128" t="s">
        <v>109</v>
      </c>
      <c r="B33" s="55">
        <v>2954</v>
      </c>
      <c r="D33" s="55">
        <v>2954</v>
      </c>
    </row>
    <row r="34" spans="1:4" ht="15" customHeight="1">
      <c r="A34" s="128" t="s">
        <v>155</v>
      </c>
      <c r="B34" s="129">
        <f>+'Consol Equity'!D20</f>
        <v>8037</v>
      </c>
      <c r="D34" s="22">
        <v>7361</v>
      </c>
    </row>
    <row r="35" spans="1:4" ht="15" customHeight="1">
      <c r="A35" s="130" t="s">
        <v>110</v>
      </c>
      <c r="B35" s="131">
        <f>SUM(B32:B34)</f>
        <v>23291</v>
      </c>
      <c r="D35" s="72">
        <f>SUM(D32:D34)</f>
        <v>22615</v>
      </c>
    </row>
    <row r="36" spans="1:4" ht="15" customHeight="1">
      <c r="A36" s="130"/>
      <c r="B36" s="55"/>
      <c r="C36" s="71"/>
      <c r="D36" s="21"/>
    </row>
    <row r="37" spans="1:4" ht="15" customHeight="1">
      <c r="A37" s="130" t="s">
        <v>111</v>
      </c>
      <c r="B37" s="55"/>
      <c r="C37" s="71"/>
      <c r="D37" s="21"/>
    </row>
    <row r="38" spans="1:4" ht="15" customHeight="1">
      <c r="A38" s="128" t="s">
        <v>113</v>
      </c>
      <c r="B38" s="55">
        <f>+Notes!C242</f>
        <v>929</v>
      </c>
      <c r="C38" s="71"/>
      <c r="D38" s="21">
        <v>978</v>
      </c>
    </row>
    <row r="39" spans="1:4" ht="15" customHeight="1">
      <c r="A39" s="128" t="s">
        <v>112</v>
      </c>
      <c r="B39" s="55">
        <v>217</v>
      </c>
      <c r="D39" s="21">
        <v>217</v>
      </c>
    </row>
    <row r="40" spans="1:4" ht="15" customHeight="1">
      <c r="A40" s="19"/>
      <c r="B40" s="72">
        <f>SUM(B38:B39)</f>
        <v>1146</v>
      </c>
      <c r="D40" s="72">
        <f>SUM(D38:D39)</f>
        <v>1195</v>
      </c>
    </row>
    <row r="41" spans="1:4" ht="15" customHeight="1">
      <c r="A41" s="19"/>
      <c r="B41" s="21"/>
      <c r="D41" s="21"/>
    </row>
    <row r="42" spans="1:4" ht="15" customHeight="1">
      <c r="A42" s="19" t="s">
        <v>31</v>
      </c>
      <c r="B42" s="21"/>
      <c r="C42" s="71"/>
      <c r="D42" s="21"/>
    </row>
    <row r="43" spans="1:4" ht="15" customHeight="1">
      <c r="A43" s="20" t="s">
        <v>4</v>
      </c>
      <c r="B43" s="21">
        <v>10385</v>
      </c>
      <c r="C43" s="71"/>
      <c r="D43" s="21">
        <v>7701</v>
      </c>
    </row>
    <row r="44" spans="1:4" ht="15" customHeight="1">
      <c r="A44" s="20" t="s">
        <v>5</v>
      </c>
      <c r="B44" s="55">
        <v>4314</v>
      </c>
      <c r="C44" s="71"/>
      <c r="D44" s="21">
        <v>2565</v>
      </c>
    </row>
    <row r="45" spans="1:4" ht="15" customHeight="1">
      <c r="A45" s="20" t="s">
        <v>113</v>
      </c>
      <c r="B45" s="55">
        <f>+Notes!C245</f>
        <v>601</v>
      </c>
      <c r="C45" s="71"/>
      <c r="D45" s="55">
        <v>1247</v>
      </c>
    </row>
    <row r="46" spans="2:4" ht="15" customHeight="1">
      <c r="B46" s="72">
        <f>SUM(B43:B45)</f>
        <v>15300</v>
      </c>
      <c r="C46" s="71"/>
      <c r="D46" s="72">
        <f>SUM(D43:D45)</f>
        <v>11513</v>
      </c>
    </row>
    <row r="47" spans="2:4" ht="15" customHeight="1">
      <c r="B47" s="21"/>
      <c r="C47" s="71"/>
      <c r="D47" s="21"/>
    </row>
    <row r="48" spans="1:4" ht="15" customHeight="1">
      <c r="A48" s="19" t="s">
        <v>133</v>
      </c>
      <c r="B48" s="22">
        <f>B46+B40</f>
        <v>16446</v>
      </c>
      <c r="C48" s="106"/>
      <c r="D48" s="22">
        <f>D46+D40</f>
        <v>12708</v>
      </c>
    </row>
    <row r="49" spans="1:4" ht="15" customHeight="1">
      <c r="A49" s="19"/>
      <c r="B49" s="21"/>
      <c r="C49" s="71"/>
      <c r="D49" s="21"/>
    </row>
    <row r="50" spans="1:4" ht="15" customHeight="1" thickBot="1">
      <c r="A50" s="19" t="s">
        <v>114</v>
      </c>
      <c r="B50" s="73">
        <f>+B35+B40+B46</f>
        <v>39737</v>
      </c>
      <c r="D50" s="73">
        <f>+D35+D40+D46</f>
        <v>35323</v>
      </c>
    </row>
    <row r="51" spans="1:4" ht="15" customHeight="1">
      <c r="A51" s="20"/>
      <c r="B51" s="21"/>
      <c r="D51" s="21"/>
    </row>
    <row r="52" spans="1:4" ht="15" customHeight="1">
      <c r="A52" s="20"/>
      <c r="B52" s="21"/>
      <c r="D52" s="21"/>
    </row>
    <row r="53" spans="1:4" ht="15" customHeight="1">
      <c r="A53" s="10" t="s">
        <v>214</v>
      </c>
      <c r="B53" s="109">
        <f>+B35/B32*100/1000</f>
        <v>0.18935772357723576</v>
      </c>
      <c r="C53" s="10"/>
      <c r="D53" s="110">
        <f>+D35/D32*100/1000</f>
        <v>0.18386178861788618</v>
      </c>
    </row>
    <row r="54" spans="1:4" ht="15" customHeight="1">
      <c r="A54" s="20"/>
      <c r="B54" s="21"/>
      <c r="D54" s="21"/>
    </row>
    <row r="55" ht="15" customHeight="1">
      <c r="A55" s="11"/>
    </row>
    <row r="56" ht="15" customHeight="1">
      <c r="A56" s="11"/>
    </row>
    <row r="57" ht="15" customHeight="1">
      <c r="A57" s="85"/>
    </row>
    <row r="58" ht="15" customHeight="1">
      <c r="A58" s="85"/>
    </row>
    <row r="59" ht="15" customHeight="1">
      <c r="A59" s="85"/>
    </row>
    <row r="60" ht="15" customHeight="1">
      <c r="A60" s="137"/>
    </row>
    <row r="61" ht="15" customHeight="1">
      <c r="A61" s="85"/>
    </row>
    <row r="62" ht="15" customHeight="1">
      <c r="A62" s="85"/>
    </row>
    <row r="63" ht="15" customHeight="1">
      <c r="A63" s="85"/>
    </row>
    <row r="64" ht="15" customHeight="1">
      <c r="A64" s="86"/>
    </row>
    <row r="65" ht="15" customHeight="1">
      <c r="A65" s="85"/>
    </row>
    <row r="66" ht="15" customHeight="1">
      <c r="A66" s="85"/>
    </row>
    <row r="67" ht="18.75" customHeight="1">
      <c r="A67" s="85"/>
    </row>
    <row r="68" ht="18.75" customHeight="1"/>
    <row r="69" ht="15" customHeight="1">
      <c r="A69" s="57"/>
    </row>
    <row r="70" ht="15" customHeight="1">
      <c r="A70" s="10"/>
    </row>
    <row r="71" ht="15" customHeight="1">
      <c r="A71" s="10"/>
    </row>
  </sheetData>
  <sheetProtection/>
  <mergeCells count="1">
    <mergeCell ref="B6:D6"/>
  </mergeCells>
  <printOptions/>
  <pageMargins left="0.5" right="0.25" top="0.5" bottom="0.5" header="0.5" footer="0.5"/>
  <pageSetup cellComments="asDisplayed"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2:F46"/>
  <sheetViews>
    <sheetView zoomScalePageLayoutView="0" workbookViewId="0" topLeftCell="A1">
      <selection activeCell="D47" sqref="D47"/>
    </sheetView>
  </sheetViews>
  <sheetFormatPr defaultColWidth="9.140625" defaultRowHeight="12.75"/>
  <cols>
    <col min="1" max="1" width="36.28125" style="4" customWidth="1"/>
    <col min="2" max="2" width="13.8515625" style="3" customWidth="1"/>
    <col min="3" max="4" width="14.7109375" style="3" customWidth="1"/>
    <col min="5" max="5" width="13.00390625" style="3" customWidth="1"/>
    <col min="6" max="16384" width="9.140625" style="4" customWidth="1"/>
  </cols>
  <sheetData>
    <row r="2" ht="15.75">
      <c r="A2" s="48" t="s">
        <v>0</v>
      </c>
    </row>
    <row r="3" ht="12.75">
      <c r="A3" s="13" t="str">
        <f>'[1]Consol BS '!A2</f>
        <v>Company No. 686148-A</v>
      </c>
    </row>
    <row r="5" ht="12.75">
      <c r="A5" s="2" t="s">
        <v>7</v>
      </c>
    </row>
    <row r="6" ht="12.75">
      <c r="A6" s="2" t="s">
        <v>242</v>
      </c>
    </row>
    <row r="7" ht="12.75">
      <c r="A7" s="2" t="s">
        <v>6</v>
      </c>
    </row>
    <row r="8" ht="12.75">
      <c r="A8" s="2"/>
    </row>
    <row r="9" spans="1:5" ht="12.75">
      <c r="A9" s="2"/>
      <c r="B9" s="49"/>
      <c r="C9" s="56" t="s">
        <v>86</v>
      </c>
      <c r="D9" s="56" t="s">
        <v>8</v>
      </c>
      <c r="E9" s="49"/>
    </row>
    <row r="10" spans="1:5" ht="12.75">
      <c r="A10" s="2"/>
      <c r="B10" s="49"/>
      <c r="C10" s="49"/>
      <c r="D10" s="49"/>
      <c r="E10" s="49"/>
    </row>
    <row r="11" spans="2:6" ht="12.75">
      <c r="B11" s="50" t="s">
        <v>9</v>
      </c>
      <c r="C11" s="50" t="s">
        <v>9</v>
      </c>
      <c r="D11" s="50" t="s">
        <v>10</v>
      </c>
      <c r="E11" s="49"/>
      <c r="F11" s="6"/>
    </row>
    <row r="12" spans="2:6" ht="12.75">
      <c r="B12" s="50" t="s">
        <v>11</v>
      </c>
      <c r="C12" s="50" t="s">
        <v>85</v>
      </c>
      <c r="D12" s="50" t="s">
        <v>12</v>
      </c>
      <c r="E12" s="50" t="s">
        <v>13</v>
      </c>
      <c r="F12" s="6"/>
    </row>
    <row r="13" spans="2:6" ht="12.75">
      <c r="B13" s="50" t="s">
        <v>14</v>
      </c>
      <c r="C13" s="50" t="s">
        <v>14</v>
      </c>
      <c r="D13" s="50" t="s">
        <v>14</v>
      </c>
      <c r="E13" s="50" t="s">
        <v>14</v>
      </c>
      <c r="F13" s="6"/>
    </row>
    <row r="14" spans="2:6" ht="12.75">
      <c r="B14" s="50"/>
      <c r="C14" s="50"/>
      <c r="D14" s="50"/>
      <c r="E14" s="50"/>
      <c r="F14" s="6"/>
    </row>
    <row r="16" spans="1:5" ht="12.75">
      <c r="A16" s="2" t="s">
        <v>215</v>
      </c>
      <c r="B16" s="7">
        <v>12300</v>
      </c>
      <c r="C16" s="7">
        <v>2954</v>
      </c>
      <c r="D16" s="3">
        <v>7361</v>
      </c>
      <c r="E16" s="3">
        <f>SUM(B16:D16)</f>
        <v>22615</v>
      </c>
    </row>
    <row r="17" spans="2:5" ht="12.75">
      <c r="B17" s="8"/>
      <c r="C17" s="8"/>
      <c r="D17" s="8"/>
      <c r="E17" s="8"/>
    </row>
    <row r="18" spans="1:5" ht="12.75">
      <c r="A18" s="4" t="s">
        <v>211</v>
      </c>
      <c r="B18" s="3">
        <v>0</v>
      </c>
      <c r="C18" s="3">
        <v>0</v>
      </c>
      <c r="D18" s="3">
        <f>+'Consol IS'!G34</f>
        <v>676</v>
      </c>
      <c r="E18" s="3">
        <f>SUM(B18:D18)</f>
        <v>676</v>
      </c>
    </row>
    <row r="20" spans="1:5" ht="13.5" thickBot="1">
      <c r="A20" s="2" t="s">
        <v>253</v>
      </c>
      <c r="B20" s="9">
        <f>SUM(B16:B19)</f>
        <v>12300</v>
      </c>
      <c r="C20" s="9">
        <f>SUM(C16:C19)</f>
        <v>2954</v>
      </c>
      <c r="D20" s="9">
        <f>SUM(D16:D19)</f>
        <v>8037</v>
      </c>
      <c r="E20" s="9">
        <f>SUM(E16:E19)</f>
        <v>23291</v>
      </c>
    </row>
    <row r="21" spans="2:5" ht="13.5" thickTop="1">
      <c r="B21" s="8"/>
      <c r="C21" s="8"/>
      <c r="D21" s="8"/>
      <c r="E21" s="8"/>
    </row>
    <row r="22" ht="12.75">
      <c r="A22" s="3"/>
    </row>
    <row r="23" ht="12.75">
      <c r="A23" s="3"/>
    </row>
    <row r="24" spans="1:5" ht="12.75">
      <c r="A24" s="3"/>
      <c r="B24" s="49"/>
      <c r="C24" s="56" t="s">
        <v>86</v>
      </c>
      <c r="D24" s="56" t="s">
        <v>8</v>
      </c>
      <c r="E24" s="49"/>
    </row>
    <row r="25" spans="1:5" ht="12.75">
      <c r="A25" s="3"/>
      <c r="B25" s="49"/>
      <c r="C25" s="49"/>
      <c r="D25" s="49"/>
      <c r="E25" s="49"/>
    </row>
    <row r="26" spans="1:5" ht="12.75">
      <c r="A26" s="3"/>
      <c r="B26" s="50" t="s">
        <v>9</v>
      </c>
      <c r="C26" s="50" t="s">
        <v>9</v>
      </c>
      <c r="D26" s="50" t="s">
        <v>10</v>
      </c>
      <c r="E26" s="49"/>
    </row>
    <row r="27" spans="1:5" ht="12.75">
      <c r="A27" s="3"/>
      <c r="B27" s="50" t="s">
        <v>11</v>
      </c>
      <c r="C27" s="50" t="s">
        <v>85</v>
      </c>
      <c r="D27" s="50" t="s">
        <v>12</v>
      </c>
      <c r="E27" s="50" t="s">
        <v>13</v>
      </c>
    </row>
    <row r="28" spans="1:5" ht="12.75">
      <c r="A28" s="3"/>
      <c r="B28" s="50" t="s">
        <v>14</v>
      </c>
      <c r="C28" s="50" t="s">
        <v>14</v>
      </c>
      <c r="D28" s="50" t="s">
        <v>14</v>
      </c>
      <c r="E28" s="50" t="s">
        <v>14</v>
      </c>
    </row>
    <row r="29" ht="12.75">
      <c r="A29" s="3"/>
    </row>
    <row r="30" spans="1:5" ht="12.75">
      <c r="A30" s="2" t="s">
        <v>175</v>
      </c>
      <c r="B30" s="3">
        <v>12300</v>
      </c>
      <c r="C30" s="3">
        <v>2954</v>
      </c>
      <c r="D30" s="3">
        <v>7929</v>
      </c>
      <c r="E30" s="3">
        <f>SUM(B30:D30)</f>
        <v>23183</v>
      </c>
    </row>
    <row r="32" spans="1:5" ht="12.75">
      <c r="A32" s="4" t="s">
        <v>211</v>
      </c>
      <c r="B32" s="3">
        <v>0</v>
      </c>
      <c r="C32" s="3">
        <v>0</v>
      </c>
      <c r="D32" s="3">
        <f>'Consol IS'!I34</f>
        <v>-2532</v>
      </c>
      <c r="E32" s="3">
        <f>SUM(B32:D32)</f>
        <v>-2532</v>
      </c>
    </row>
    <row r="34" spans="1:5" ht="13.5" thickBot="1">
      <c r="A34" s="2" t="s">
        <v>254</v>
      </c>
      <c r="B34" s="9">
        <f>SUM(B30:B33)</f>
        <v>12300</v>
      </c>
      <c r="C34" s="9">
        <f>SUM(C30:C33)</f>
        <v>2954</v>
      </c>
      <c r="D34" s="9">
        <f>SUM(D30:D33)</f>
        <v>5397</v>
      </c>
      <c r="E34" s="9">
        <f>SUM(E30:E33)</f>
        <v>20651</v>
      </c>
    </row>
    <row r="35" ht="13.5" thickTop="1">
      <c r="A35" s="3"/>
    </row>
    <row r="36" ht="12.75">
      <c r="A36" s="3"/>
    </row>
    <row r="39" ht="12.75">
      <c r="A39" s="3"/>
    </row>
    <row r="43" ht="12.75">
      <c r="A43" s="137"/>
    </row>
    <row r="46" ht="12.75">
      <c r="A46" s="69"/>
    </row>
  </sheetData>
  <sheetProtection/>
  <printOptions/>
  <pageMargins left="0.75" right="0.75" top="1" bottom="1" header="0.5" footer="0.5"/>
  <pageSetup cellComments="asDisplayed" horizontalDpi="300" verticalDpi="3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88"/>
  <sheetViews>
    <sheetView zoomScalePageLayoutView="0" workbookViewId="0" topLeftCell="A40">
      <selection activeCell="H44" sqref="H44"/>
    </sheetView>
  </sheetViews>
  <sheetFormatPr defaultColWidth="9.140625" defaultRowHeight="12.75"/>
  <cols>
    <col min="1" max="1" width="41.421875" style="0" customWidth="1"/>
    <col min="2" max="2" width="19.57421875" style="0" customWidth="1"/>
    <col min="3" max="3" width="17.28125" style="0" customWidth="1"/>
    <col min="4" max="4" width="2.140625" style="0" customWidth="1"/>
    <col min="5" max="5" width="17.28125" style="0" customWidth="1"/>
  </cols>
  <sheetData>
    <row r="1" ht="15.75">
      <c r="A1" s="48" t="s">
        <v>0</v>
      </c>
    </row>
    <row r="2" ht="12.75">
      <c r="A2" s="36" t="str">
        <f>+'Consol Equity'!A3</f>
        <v>Company No. 686148-A</v>
      </c>
    </row>
    <row r="4" ht="12.75">
      <c r="A4" s="2" t="s">
        <v>216</v>
      </c>
    </row>
    <row r="5" ht="12.75">
      <c r="A5" s="2" t="s">
        <v>242</v>
      </c>
    </row>
    <row r="6" ht="12.75">
      <c r="A6" s="2" t="s">
        <v>6</v>
      </c>
    </row>
    <row r="8" spans="1:4" ht="12.75">
      <c r="A8" s="4"/>
      <c r="B8" s="4"/>
      <c r="C8" s="46"/>
      <c r="D8" s="2"/>
    </row>
    <row r="9" spans="1:5" ht="12.75">
      <c r="A9" s="4"/>
      <c r="B9" s="4"/>
      <c r="C9" s="66"/>
      <c r="D9" s="2"/>
      <c r="E9" s="66" t="s">
        <v>124</v>
      </c>
    </row>
    <row r="10" spans="1:5" ht="25.5">
      <c r="A10" s="4"/>
      <c r="B10" s="4"/>
      <c r="C10" s="66" t="s">
        <v>130</v>
      </c>
      <c r="D10" s="2"/>
      <c r="E10" s="66" t="s">
        <v>142</v>
      </c>
    </row>
    <row r="11" spans="1:5" ht="12.75">
      <c r="A11" s="4"/>
      <c r="B11" s="4"/>
      <c r="C11" s="46" t="s">
        <v>243</v>
      </c>
      <c r="D11" s="2"/>
      <c r="E11" s="46" t="s">
        <v>244</v>
      </c>
    </row>
    <row r="12" spans="1:5" ht="12.75">
      <c r="A12" s="4"/>
      <c r="B12" s="4"/>
      <c r="C12" s="46" t="s">
        <v>14</v>
      </c>
      <c r="D12" s="2"/>
      <c r="E12" s="46" t="s">
        <v>14</v>
      </c>
    </row>
    <row r="13" spans="1:5" ht="12.75">
      <c r="A13" s="2" t="s">
        <v>66</v>
      </c>
      <c r="B13" s="4"/>
      <c r="C13" s="94"/>
      <c r="D13" s="95"/>
      <c r="E13" s="96"/>
    </row>
    <row r="14" spans="1:5" ht="12.75">
      <c r="A14" s="4" t="s">
        <v>166</v>
      </c>
      <c r="B14" s="4"/>
      <c r="C14" s="3">
        <f>+'Consol IS'!G29</f>
        <v>827</v>
      </c>
      <c r="D14" s="83"/>
      <c r="E14" s="74">
        <v>-2532</v>
      </c>
    </row>
    <row r="15" spans="1:5" ht="12.75">
      <c r="A15" s="4" t="s">
        <v>67</v>
      </c>
      <c r="B15" s="4"/>
      <c r="C15" s="3"/>
      <c r="D15" s="83"/>
      <c r="E15" s="74"/>
    </row>
    <row r="16" spans="1:8" ht="12.75">
      <c r="A16" s="33" t="s">
        <v>99</v>
      </c>
      <c r="B16" s="4"/>
      <c r="C16" s="3">
        <v>1814</v>
      </c>
      <c r="D16" s="83"/>
      <c r="E16" s="74">
        <v>1591</v>
      </c>
      <c r="F16" s="3"/>
      <c r="H16" s="3"/>
    </row>
    <row r="17" spans="1:8" ht="12.75">
      <c r="A17" s="33" t="s">
        <v>100</v>
      </c>
      <c r="B17" s="4"/>
      <c r="C17" s="3">
        <f>-'Consol IS'!G27</f>
        <v>49</v>
      </c>
      <c r="D17" s="83"/>
      <c r="E17" s="83">
        <v>101</v>
      </c>
      <c r="F17" s="3"/>
      <c r="H17" s="3"/>
    </row>
    <row r="18" spans="1:8" ht="12.75">
      <c r="A18" s="33" t="s">
        <v>101</v>
      </c>
      <c r="B18" s="4"/>
      <c r="C18" s="37">
        <v>0.0626</v>
      </c>
      <c r="D18" s="83"/>
      <c r="E18" s="84">
        <v>-9</v>
      </c>
      <c r="F18" s="3"/>
      <c r="H18" s="3"/>
    </row>
    <row r="19" spans="1:5" ht="12.75">
      <c r="A19" s="4" t="s">
        <v>255</v>
      </c>
      <c r="B19" s="4"/>
      <c r="C19" s="3">
        <f>SUM(C14:C18)</f>
        <v>2690.0626</v>
      </c>
      <c r="D19" s="83"/>
      <c r="E19" s="83">
        <f>SUM(E14:E18)</f>
        <v>-849</v>
      </c>
    </row>
    <row r="20" spans="1:5" ht="12.75">
      <c r="A20" s="4" t="s">
        <v>2</v>
      </c>
      <c r="B20" s="4"/>
      <c r="C20" s="3">
        <f>+'Consol BS  '!D21-'Consol BS  '!B21</f>
        <v>-2759</v>
      </c>
      <c r="D20" s="83"/>
      <c r="E20" s="74">
        <v>1776</v>
      </c>
    </row>
    <row r="21" spans="1:5" ht="12.75">
      <c r="A21" s="4" t="s">
        <v>68</v>
      </c>
      <c r="B21" s="4"/>
      <c r="C21" s="3">
        <f>+'Consol BS  '!D22+'Consol BS  '!D23-'Consol BS  '!B22-'Consol BS  '!B23</f>
        <v>-1042</v>
      </c>
      <c r="D21" s="83"/>
      <c r="E21" s="74">
        <v>-3126</v>
      </c>
    </row>
    <row r="22" spans="1:7" ht="12.75">
      <c r="A22" s="4" t="s">
        <v>69</v>
      </c>
      <c r="B22" s="4"/>
      <c r="C22" s="37">
        <f>-'Consol BS  '!D43-'Consol BS  '!D44+'Consol BS  '!B43+'Consol BS  '!B44-76</f>
        <v>4357</v>
      </c>
      <c r="D22" s="83"/>
      <c r="E22" s="37">
        <v>588</v>
      </c>
      <c r="F22" s="54"/>
      <c r="G22" s="54"/>
    </row>
    <row r="23" spans="1:7" ht="12.75">
      <c r="A23" s="70" t="s">
        <v>256</v>
      </c>
      <c r="B23" s="4"/>
      <c r="C23" s="3">
        <f>SUM(C19:C22)</f>
        <v>3246.0626</v>
      </c>
      <c r="D23" s="83"/>
      <c r="E23" s="3">
        <f>SUM(E19:E22)</f>
        <v>-1611</v>
      </c>
      <c r="F23" s="54"/>
      <c r="G23" s="54"/>
    </row>
    <row r="24" spans="1:7" ht="12.75">
      <c r="A24" s="4" t="s">
        <v>71</v>
      </c>
      <c r="B24" s="4"/>
      <c r="C24" s="8">
        <v>-16</v>
      </c>
      <c r="D24" s="83"/>
      <c r="E24" s="74">
        <v>-171</v>
      </c>
      <c r="F24" s="54"/>
      <c r="G24" s="54"/>
    </row>
    <row r="25" spans="1:7" ht="12.75">
      <c r="A25" s="4" t="s">
        <v>70</v>
      </c>
      <c r="B25" s="4"/>
      <c r="C25" s="37">
        <f>-C17</f>
        <v>-49</v>
      </c>
      <c r="D25" s="83"/>
      <c r="E25" s="76">
        <v>-101</v>
      </c>
      <c r="F25" s="3"/>
      <c r="G25" s="54"/>
    </row>
    <row r="26" spans="1:5" ht="12.75">
      <c r="A26" s="4" t="s">
        <v>257</v>
      </c>
      <c r="B26" s="4"/>
      <c r="C26" s="3">
        <f>SUM(C23:C25)</f>
        <v>3181.0626</v>
      </c>
      <c r="D26" s="83"/>
      <c r="E26" s="3">
        <v>-1883</v>
      </c>
    </row>
    <row r="27" spans="1:5" ht="12.75">
      <c r="A27" s="4"/>
      <c r="B27" s="4"/>
      <c r="C27" s="3"/>
      <c r="D27" s="83"/>
      <c r="E27" s="74"/>
    </row>
    <row r="28" spans="1:5" ht="12.75">
      <c r="A28" s="2" t="s">
        <v>72</v>
      </c>
      <c r="B28" s="4"/>
      <c r="C28" s="8"/>
      <c r="D28" s="83"/>
      <c r="E28" s="74"/>
    </row>
    <row r="29" spans="1:5" ht="12.75">
      <c r="A29" s="4" t="s">
        <v>119</v>
      </c>
      <c r="B29" s="4"/>
      <c r="C29" s="40">
        <v>-41</v>
      </c>
      <c r="D29" s="97"/>
      <c r="E29" s="40">
        <v>-43</v>
      </c>
    </row>
    <row r="30" spans="1:5" ht="12.75">
      <c r="A30" s="4" t="s">
        <v>150</v>
      </c>
      <c r="B30" s="4"/>
      <c r="C30" s="38">
        <f>-C18</f>
        <v>-0.0626</v>
      </c>
      <c r="D30" s="97"/>
      <c r="E30" s="38">
        <v>9</v>
      </c>
    </row>
    <row r="31" spans="1:5" ht="12.75">
      <c r="A31" s="4" t="s">
        <v>246</v>
      </c>
      <c r="B31" s="4"/>
      <c r="C31" s="38">
        <v>0</v>
      </c>
      <c r="D31" s="97"/>
      <c r="E31" s="38">
        <v>78</v>
      </c>
    </row>
    <row r="32" spans="1:5" ht="12.75">
      <c r="A32" s="4" t="s">
        <v>135</v>
      </c>
      <c r="B32" s="4"/>
      <c r="C32" s="39">
        <f>-C57</f>
        <v>-3251</v>
      </c>
      <c r="D32" s="97"/>
      <c r="E32" s="39">
        <v>-569</v>
      </c>
    </row>
    <row r="33" spans="1:5" ht="12.75">
      <c r="A33" s="4" t="s">
        <v>73</v>
      </c>
      <c r="B33" s="4"/>
      <c r="C33" s="8">
        <f>SUM(C29:C32)</f>
        <v>-3292.0626</v>
      </c>
      <c r="D33" s="97"/>
      <c r="E33" s="8">
        <f>SUM(E29:E32)</f>
        <v>-525</v>
      </c>
    </row>
    <row r="34" spans="1:5" ht="12.75">
      <c r="A34" s="4"/>
      <c r="B34" s="4"/>
      <c r="C34" s="3"/>
      <c r="D34" s="83"/>
      <c r="E34" s="74"/>
    </row>
    <row r="35" spans="1:5" ht="12.75">
      <c r="A35" s="2" t="s">
        <v>74</v>
      </c>
      <c r="B35" s="4"/>
      <c r="C35" s="8"/>
      <c r="D35" s="83"/>
      <c r="E35" s="74"/>
    </row>
    <row r="36" spans="1:8" ht="12.75">
      <c r="A36" s="70" t="s">
        <v>103</v>
      </c>
      <c r="B36" s="4"/>
      <c r="C36" s="40">
        <v>0</v>
      </c>
      <c r="D36" s="83"/>
      <c r="E36" s="40">
        <v>-1230</v>
      </c>
      <c r="H36" s="51"/>
    </row>
    <row r="37" spans="1:8" ht="12.75">
      <c r="A37" s="70" t="s">
        <v>102</v>
      </c>
      <c r="B37" s="4"/>
      <c r="C37" s="39">
        <v>-695</v>
      </c>
      <c r="D37" s="83"/>
      <c r="E37" s="39">
        <v>-858</v>
      </c>
      <c r="H37" s="51"/>
    </row>
    <row r="38" spans="1:5" ht="12.75">
      <c r="A38" s="4" t="s">
        <v>151</v>
      </c>
      <c r="B38" s="4"/>
      <c r="C38" s="8">
        <f>SUM(C36:C37)</f>
        <v>-695</v>
      </c>
      <c r="D38" s="83"/>
      <c r="E38" s="8">
        <f>SUM(E36:E37)</f>
        <v>-2088</v>
      </c>
    </row>
    <row r="39" spans="1:5" ht="12.75">
      <c r="A39" s="41"/>
      <c r="B39" s="4"/>
      <c r="C39" s="37"/>
      <c r="D39" s="83"/>
      <c r="E39" s="37"/>
    </row>
    <row r="40" spans="1:5" ht="12.75">
      <c r="A40" s="4"/>
      <c r="B40" s="4"/>
      <c r="C40" s="3"/>
      <c r="D40" s="83"/>
      <c r="E40" s="3"/>
    </row>
    <row r="41" spans="1:5" ht="12.75">
      <c r="A41" s="4" t="s">
        <v>152</v>
      </c>
      <c r="B41" s="4"/>
      <c r="C41" s="3">
        <f>+C26+C33+C38</f>
        <v>-806</v>
      </c>
      <c r="D41" s="83"/>
      <c r="E41" s="3">
        <f>+E26+E33+E38</f>
        <v>-4496</v>
      </c>
    </row>
    <row r="42" spans="1:5" ht="12.75">
      <c r="A42" s="4" t="s">
        <v>134</v>
      </c>
      <c r="B42" s="4"/>
      <c r="C42" s="3">
        <v>0</v>
      </c>
      <c r="D42" s="83"/>
      <c r="E42" s="3">
        <v>24</v>
      </c>
    </row>
    <row r="43" spans="1:5" ht="12.75">
      <c r="A43" s="4" t="s">
        <v>75</v>
      </c>
      <c r="B43" s="4"/>
      <c r="C43" s="7">
        <v>1557</v>
      </c>
      <c r="D43" s="83"/>
      <c r="E43" s="7">
        <v>5151</v>
      </c>
    </row>
    <row r="44" spans="1:5" ht="13.5" thickBot="1">
      <c r="A44" s="4" t="s">
        <v>76</v>
      </c>
      <c r="B44" s="4"/>
      <c r="C44" s="9">
        <f>SUM(C41:C43)</f>
        <v>751</v>
      </c>
      <c r="D44" s="83"/>
      <c r="E44" s="9">
        <f>SUM(E41:E43)</f>
        <v>679</v>
      </c>
    </row>
    <row r="45" spans="1:5" ht="13.5" thickTop="1">
      <c r="A45" s="4"/>
      <c r="B45" s="4"/>
      <c r="C45" s="3"/>
      <c r="D45" s="83"/>
      <c r="E45" s="74"/>
    </row>
    <row r="46" spans="1:5" ht="12.75">
      <c r="A46" s="4"/>
      <c r="B46" s="4"/>
      <c r="C46" s="3"/>
      <c r="D46" s="83"/>
      <c r="E46" s="74"/>
    </row>
    <row r="47" spans="1:5" ht="12.75">
      <c r="A47" s="49" t="s">
        <v>94</v>
      </c>
      <c r="B47" s="4"/>
      <c r="C47" s="3"/>
      <c r="D47" s="83"/>
      <c r="E47" s="74"/>
    </row>
    <row r="48" spans="1:5" ht="12.75">
      <c r="A48" s="20" t="s">
        <v>162</v>
      </c>
      <c r="B48" s="4"/>
      <c r="C48" s="3">
        <v>53</v>
      </c>
      <c r="D48" s="83"/>
      <c r="E48" s="8">
        <v>52</v>
      </c>
    </row>
    <row r="49" spans="1:5" ht="12.75">
      <c r="A49" s="20" t="s">
        <v>64</v>
      </c>
      <c r="B49" s="4"/>
      <c r="C49" s="3">
        <v>698</v>
      </c>
      <c r="D49" s="83"/>
      <c r="E49" s="83">
        <v>627</v>
      </c>
    </row>
    <row r="50" spans="1:5" ht="13.5" thickBot="1">
      <c r="A50" s="20"/>
      <c r="B50" s="4"/>
      <c r="C50" s="62">
        <f>SUM(C48:C49)</f>
        <v>751</v>
      </c>
      <c r="D50" s="83"/>
      <c r="E50" s="62">
        <f>SUM(E48:E49)</f>
        <v>679</v>
      </c>
    </row>
    <row r="51" spans="1:5" ht="12.75">
      <c r="A51" s="3"/>
      <c r="B51" s="4"/>
      <c r="C51" s="3"/>
      <c r="D51" s="4"/>
      <c r="E51" s="75"/>
    </row>
    <row r="52" spans="1:5" ht="12.75">
      <c r="A52" s="3" t="s">
        <v>16</v>
      </c>
      <c r="B52" s="4"/>
      <c r="C52" s="3"/>
      <c r="D52" s="4"/>
      <c r="E52" s="75"/>
    </row>
    <row r="53" spans="1:5" ht="12.75">
      <c r="A53" s="3"/>
      <c r="B53" s="4"/>
      <c r="C53" s="3"/>
      <c r="D53" s="4"/>
      <c r="E53" s="75"/>
    </row>
    <row r="54" spans="1:5" ht="12.75">
      <c r="A54" s="3" t="s">
        <v>136</v>
      </c>
      <c r="B54" s="4"/>
      <c r="C54" s="3"/>
      <c r="D54" s="4"/>
      <c r="E54" s="75"/>
    </row>
    <row r="55" spans="1:5" ht="12.75">
      <c r="A55" s="3" t="s">
        <v>137</v>
      </c>
      <c r="B55" s="4"/>
      <c r="C55" s="3">
        <v>3251</v>
      </c>
      <c r="D55" s="4"/>
      <c r="E55" s="75">
        <v>569</v>
      </c>
    </row>
    <row r="56" spans="1:5" ht="12.75">
      <c r="A56" s="3" t="s">
        <v>139</v>
      </c>
      <c r="B56" s="4"/>
      <c r="C56" s="37">
        <v>0</v>
      </c>
      <c r="D56" s="4"/>
      <c r="E56" s="105">
        <v>0</v>
      </c>
    </row>
    <row r="57" spans="1:5" ht="13.5" thickBot="1">
      <c r="A57" s="3" t="s">
        <v>138</v>
      </c>
      <c r="B57" s="4"/>
      <c r="C57" s="9">
        <f>SUM(C55:C56)</f>
        <v>3251</v>
      </c>
      <c r="D57" s="4"/>
      <c r="E57" s="92">
        <f>SUM(E55:E56)</f>
        <v>569</v>
      </c>
    </row>
    <row r="58" spans="1:5" ht="13.5" thickTop="1">
      <c r="A58" s="3"/>
      <c r="B58" s="4"/>
      <c r="C58" s="3"/>
      <c r="D58" s="4"/>
      <c r="E58" s="75"/>
    </row>
    <row r="59" spans="1:5" ht="12.75">
      <c r="A59" s="3"/>
      <c r="B59" s="4"/>
      <c r="C59" s="3"/>
      <c r="D59" s="4"/>
      <c r="E59" s="75"/>
    </row>
    <row r="60" spans="1:5" ht="12.75">
      <c r="A60" s="3"/>
      <c r="B60" s="4"/>
      <c r="C60" s="3"/>
      <c r="D60" s="4"/>
      <c r="E60" s="75"/>
    </row>
    <row r="61" spans="1:4" ht="12.75">
      <c r="A61" s="33"/>
      <c r="B61" s="4"/>
      <c r="C61" s="4"/>
      <c r="D61" s="6"/>
    </row>
    <row r="62" spans="1:4" ht="12.75">
      <c r="A62" s="4"/>
      <c r="B62" s="4"/>
      <c r="C62" s="4"/>
      <c r="D62" s="6"/>
    </row>
    <row r="63" spans="1:4" ht="12.75">
      <c r="A63" s="4"/>
      <c r="B63" s="4"/>
      <c r="C63" s="4"/>
      <c r="D63" s="6"/>
    </row>
    <row r="64" spans="1:4" ht="12.75">
      <c r="A64" s="4"/>
      <c r="B64" s="4"/>
      <c r="C64" s="4"/>
      <c r="D64" s="6"/>
    </row>
    <row r="65" spans="1:4" ht="12.75">
      <c r="A65" s="4"/>
      <c r="B65" s="4"/>
      <c r="C65" s="3"/>
      <c r="D65" s="4"/>
    </row>
    <row r="66" spans="1:4" ht="12.75">
      <c r="A66" s="137"/>
      <c r="B66" s="4"/>
      <c r="C66" s="3"/>
      <c r="D66" s="4"/>
    </row>
    <row r="67" spans="1:4" ht="12.75">
      <c r="A67" s="4"/>
      <c r="B67" s="4"/>
      <c r="C67" s="3"/>
      <c r="D67" s="4"/>
    </row>
    <row r="68" spans="1:4" ht="12.75">
      <c r="A68" s="4"/>
      <c r="B68" s="4"/>
      <c r="C68" s="3"/>
      <c r="D68" s="4"/>
    </row>
    <row r="69" spans="1:4" ht="12.75">
      <c r="A69" s="4"/>
      <c r="B69" s="4"/>
      <c r="C69" s="3"/>
      <c r="D69" s="4"/>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sheetData>
  <sheetProtection/>
  <printOptions/>
  <pageMargins left="0.75" right="0.75" top="0.52" bottom="0.36" header="0.36" footer="0.5"/>
  <pageSetup cellComments="asDisplayed" horizontalDpi="300" verticalDpi="3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P372"/>
  <sheetViews>
    <sheetView tabSelected="1" view="pageBreakPreview" zoomScaleSheetLayoutView="100" zoomScalePageLayoutView="0" workbookViewId="0" topLeftCell="A240">
      <selection activeCell="G250" sqref="G250"/>
    </sheetView>
  </sheetViews>
  <sheetFormatPr defaultColWidth="9.140625" defaultRowHeight="12.75"/>
  <cols>
    <col min="1" max="1" width="4.57421875" style="26" customWidth="1"/>
    <col min="2" max="2" width="38.8515625" style="4" customWidth="1"/>
    <col min="3" max="3" width="11.57421875" style="4" bestFit="1" customWidth="1"/>
    <col min="4" max="4" width="15.57421875" style="4" customWidth="1"/>
    <col min="5" max="5" width="11.57421875" style="4" bestFit="1" customWidth="1"/>
    <col min="6" max="6" width="12.421875" style="10" bestFit="1" customWidth="1"/>
    <col min="7" max="7" width="12.7109375" style="10" bestFit="1" customWidth="1"/>
    <col min="8" max="8" width="10.57421875" style="10" customWidth="1"/>
    <col min="9" max="9" width="10.28125" style="10" customWidth="1"/>
    <col min="10" max="10" width="12.28125" style="10" customWidth="1"/>
    <col min="11" max="11" width="9.28125" style="10" bestFit="1" customWidth="1"/>
    <col min="12" max="16384" width="9.140625" style="10" customWidth="1"/>
  </cols>
  <sheetData>
    <row r="1" spans="6:10" ht="12.75" customHeight="1">
      <c r="F1" s="4"/>
      <c r="G1" s="4"/>
      <c r="H1" s="4"/>
      <c r="I1" s="4"/>
      <c r="J1" s="4"/>
    </row>
    <row r="2" spans="1:10" ht="15.75">
      <c r="A2" s="150" t="str">
        <f>+'Consol BS  '!A1</f>
        <v>JHM CONSOLIDATION BERHAD</v>
      </c>
      <c r="F2" s="4"/>
      <c r="G2" s="4"/>
      <c r="H2" s="4"/>
      <c r="I2" s="4"/>
      <c r="J2" s="4"/>
    </row>
    <row r="3" spans="1:10" ht="12.75">
      <c r="A3" s="13" t="str">
        <f>+'Consol BS  '!A2</f>
        <v>Company No. 686148-A</v>
      </c>
      <c r="F3" s="4"/>
      <c r="G3" s="4"/>
      <c r="H3" s="4"/>
      <c r="I3" s="4"/>
      <c r="J3" s="4"/>
    </row>
    <row r="4" spans="6:10" ht="12.75">
      <c r="F4" s="4"/>
      <c r="G4" s="4"/>
      <c r="H4" s="4"/>
      <c r="I4" s="4"/>
      <c r="J4" s="4"/>
    </row>
    <row r="5" spans="1:10" ht="14.25">
      <c r="A5" s="149" t="s">
        <v>247</v>
      </c>
      <c r="F5" s="4"/>
      <c r="G5" s="4"/>
      <c r="H5" s="4"/>
      <c r="I5" s="4"/>
      <c r="J5" s="4"/>
    </row>
    <row r="6" spans="1:10" ht="14.25">
      <c r="A6" s="149"/>
      <c r="F6" s="4"/>
      <c r="G6" s="4"/>
      <c r="H6" s="4"/>
      <c r="I6" s="4"/>
      <c r="J6" s="4"/>
    </row>
    <row r="7" spans="1:10" ht="14.25">
      <c r="A7" s="149" t="s">
        <v>217</v>
      </c>
      <c r="F7" s="4"/>
      <c r="G7" s="4"/>
      <c r="H7" s="4"/>
      <c r="I7" s="4"/>
      <c r="J7" s="4"/>
    </row>
    <row r="8" spans="6:10" ht="12.75">
      <c r="F8" s="4"/>
      <c r="G8" s="4"/>
      <c r="H8" s="4"/>
      <c r="I8" s="4"/>
      <c r="J8" s="4"/>
    </row>
    <row r="9" spans="1:10" ht="12.75">
      <c r="A9" s="27" t="s">
        <v>17</v>
      </c>
      <c r="B9" s="144" t="s">
        <v>226</v>
      </c>
      <c r="C9" s="145"/>
      <c r="D9" s="145"/>
      <c r="E9" s="145"/>
      <c r="F9" s="146"/>
      <c r="G9" s="145"/>
      <c r="H9" s="4"/>
      <c r="I9" s="4"/>
      <c r="J9" s="4"/>
    </row>
    <row r="10" spans="2:10" ht="12.75" customHeight="1">
      <c r="B10" s="146"/>
      <c r="C10" s="145"/>
      <c r="D10" s="145"/>
      <c r="E10" s="145"/>
      <c r="F10" s="146"/>
      <c r="G10" s="145"/>
      <c r="H10" s="4"/>
      <c r="I10" s="4"/>
      <c r="J10" s="4"/>
    </row>
    <row r="11" spans="2:10" ht="12.75">
      <c r="B11" s="146" t="s">
        <v>178</v>
      </c>
      <c r="C11" s="145"/>
      <c r="D11" s="145"/>
      <c r="E11" s="145"/>
      <c r="F11" s="146"/>
      <c r="G11" s="145"/>
      <c r="H11" s="4"/>
      <c r="I11" s="4"/>
      <c r="J11" s="4"/>
    </row>
    <row r="12" spans="2:12" ht="12.75">
      <c r="B12" s="146" t="s">
        <v>179</v>
      </c>
      <c r="C12" s="145"/>
      <c r="D12" s="145"/>
      <c r="E12" s="145"/>
      <c r="F12" s="146"/>
      <c r="G12" s="145"/>
      <c r="H12" s="4"/>
      <c r="I12" s="4"/>
      <c r="J12" s="4"/>
      <c r="L12" s="28"/>
    </row>
    <row r="13" spans="2:10" ht="12.75">
      <c r="B13" s="146" t="s">
        <v>180</v>
      </c>
      <c r="C13" s="145"/>
      <c r="D13" s="145"/>
      <c r="E13" s="145"/>
      <c r="F13" s="146"/>
      <c r="G13" s="145"/>
      <c r="H13" s="4"/>
      <c r="I13" s="4"/>
      <c r="J13" s="4"/>
    </row>
    <row r="14" spans="2:10" ht="12.75">
      <c r="B14" s="146"/>
      <c r="C14" s="145"/>
      <c r="D14" s="145"/>
      <c r="E14" s="145"/>
      <c r="F14" s="146"/>
      <c r="G14" s="145"/>
      <c r="H14" s="4"/>
      <c r="I14" s="4"/>
      <c r="J14" s="4"/>
    </row>
    <row r="15" spans="2:10" ht="12.75">
      <c r="B15" s="146" t="s">
        <v>181</v>
      </c>
      <c r="C15" s="145"/>
      <c r="D15" s="145"/>
      <c r="E15" s="145"/>
      <c r="F15" s="146"/>
      <c r="G15" s="145"/>
      <c r="H15" s="4"/>
      <c r="I15" s="4"/>
      <c r="J15" s="4"/>
    </row>
    <row r="16" spans="2:10" ht="12.75">
      <c r="B16" s="146" t="s">
        <v>182</v>
      </c>
      <c r="C16" s="145"/>
      <c r="D16" s="145"/>
      <c r="E16" s="145"/>
      <c r="F16" s="146"/>
      <c r="G16" s="147"/>
      <c r="H16" s="4"/>
      <c r="I16" s="4"/>
      <c r="J16" s="4"/>
    </row>
    <row r="17" spans="2:10" ht="12.75">
      <c r="B17" s="146"/>
      <c r="C17" s="145"/>
      <c r="D17" s="145"/>
      <c r="E17" s="145"/>
      <c r="F17" s="146"/>
      <c r="G17" s="147"/>
      <c r="H17" s="4"/>
      <c r="I17" s="4"/>
      <c r="J17" s="4"/>
    </row>
    <row r="18" spans="2:10" ht="12.75">
      <c r="B18" s="146" t="s">
        <v>183</v>
      </c>
      <c r="C18" s="145"/>
      <c r="D18" s="145"/>
      <c r="E18" s="145"/>
      <c r="F18" s="146" t="s">
        <v>184</v>
      </c>
      <c r="G18" s="147"/>
      <c r="H18" s="4"/>
      <c r="I18" s="4"/>
      <c r="J18" s="4"/>
    </row>
    <row r="19" spans="2:10" ht="12.75">
      <c r="B19" s="146" t="s">
        <v>185</v>
      </c>
      <c r="C19" s="145"/>
      <c r="D19" s="145"/>
      <c r="E19" s="145"/>
      <c r="F19" s="148" t="s">
        <v>186</v>
      </c>
      <c r="G19" s="147"/>
      <c r="H19" s="4"/>
      <c r="I19" s="4"/>
      <c r="J19" s="4"/>
    </row>
    <row r="20" spans="2:10" ht="12.75">
      <c r="B20" s="146" t="s">
        <v>187</v>
      </c>
      <c r="C20" s="145"/>
      <c r="D20" s="145"/>
      <c r="E20" s="145"/>
      <c r="F20" s="148" t="s">
        <v>188</v>
      </c>
      <c r="G20" s="147"/>
      <c r="H20" s="4"/>
      <c r="I20" s="4"/>
      <c r="J20" s="4"/>
    </row>
    <row r="21" spans="2:10" ht="12.75">
      <c r="B21" s="146" t="s">
        <v>189</v>
      </c>
      <c r="C21" s="145"/>
      <c r="D21" s="145"/>
      <c r="E21" s="145"/>
      <c r="F21" s="148" t="s">
        <v>186</v>
      </c>
      <c r="G21" s="147"/>
      <c r="H21" s="4"/>
      <c r="I21" s="4"/>
      <c r="J21" s="4"/>
    </row>
    <row r="22" spans="2:10" ht="12.75">
      <c r="B22" s="146" t="s">
        <v>190</v>
      </c>
      <c r="C22" s="145"/>
      <c r="D22" s="145"/>
      <c r="E22" s="145"/>
      <c r="F22" s="148" t="s">
        <v>186</v>
      </c>
      <c r="G22" s="147"/>
      <c r="H22" s="4"/>
      <c r="I22" s="4"/>
      <c r="J22" s="4"/>
    </row>
    <row r="23" spans="2:10" ht="12.75">
      <c r="B23" s="146" t="s">
        <v>191</v>
      </c>
      <c r="C23" s="145"/>
      <c r="D23" s="145"/>
      <c r="E23" s="145"/>
      <c r="F23" s="148" t="s">
        <v>186</v>
      </c>
      <c r="G23" s="147"/>
      <c r="H23" s="4"/>
      <c r="I23" s="4"/>
      <c r="J23" s="4"/>
    </row>
    <row r="24" spans="2:10" ht="12.75">
      <c r="B24" s="146" t="s">
        <v>192</v>
      </c>
      <c r="C24" s="145"/>
      <c r="D24" s="145"/>
      <c r="E24" s="145"/>
      <c r="F24" s="148" t="s">
        <v>186</v>
      </c>
      <c r="G24" s="147"/>
      <c r="H24" s="4"/>
      <c r="I24" s="4"/>
      <c r="J24" s="4"/>
    </row>
    <row r="25" spans="2:10" ht="12.75">
      <c r="B25" s="146" t="s">
        <v>193</v>
      </c>
      <c r="C25" s="145"/>
      <c r="D25" s="145"/>
      <c r="E25" s="145"/>
      <c r="F25" s="148" t="s">
        <v>186</v>
      </c>
      <c r="G25" s="147"/>
      <c r="H25" s="4"/>
      <c r="I25" s="4"/>
      <c r="J25" s="4"/>
    </row>
    <row r="26" spans="2:10" ht="12.75">
      <c r="B26" s="146" t="s">
        <v>194</v>
      </c>
      <c r="C26" s="145"/>
      <c r="D26" s="145"/>
      <c r="E26" s="145"/>
      <c r="F26" s="146"/>
      <c r="G26" s="147"/>
      <c r="H26" s="4"/>
      <c r="I26" s="4"/>
      <c r="J26" s="4"/>
    </row>
    <row r="27" spans="2:10" ht="12.75">
      <c r="B27" s="146" t="s">
        <v>195</v>
      </c>
      <c r="C27" s="145"/>
      <c r="D27" s="145"/>
      <c r="E27" s="145"/>
      <c r="F27" s="148" t="s">
        <v>186</v>
      </c>
      <c r="G27" s="147"/>
      <c r="H27" s="4"/>
      <c r="I27" s="4"/>
      <c r="J27" s="4"/>
    </row>
    <row r="28" spans="2:10" ht="12.75">
      <c r="B28" s="146" t="s">
        <v>196</v>
      </c>
      <c r="C28" s="145"/>
      <c r="D28" s="145"/>
      <c r="E28" s="145"/>
      <c r="F28" s="146"/>
      <c r="G28" s="147"/>
      <c r="H28" s="4"/>
      <c r="I28" s="4"/>
      <c r="J28" s="4"/>
    </row>
    <row r="29" spans="2:10" ht="12.75">
      <c r="B29" s="146" t="s">
        <v>197</v>
      </c>
      <c r="C29" s="145"/>
      <c r="D29" s="145"/>
      <c r="E29" s="145"/>
      <c r="F29" s="148" t="s">
        <v>186</v>
      </c>
      <c r="G29" s="147"/>
      <c r="H29" s="4"/>
      <c r="I29" s="4"/>
      <c r="J29" s="4"/>
    </row>
    <row r="30" spans="2:10" ht="12.75">
      <c r="B30" s="146" t="s">
        <v>198</v>
      </c>
      <c r="C30" s="145"/>
      <c r="D30" s="145"/>
      <c r="E30" s="145"/>
      <c r="F30" s="148" t="s">
        <v>186</v>
      </c>
      <c r="G30" s="147"/>
      <c r="H30" s="4"/>
      <c r="I30" s="4"/>
      <c r="J30" s="4"/>
    </row>
    <row r="31" spans="2:10" ht="12.75">
      <c r="B31" s="146"/>
      <c r="C31" s="145"/>
      <c r="D31" s="145"/>
      <c r="E31" s="145"/>
      <c r="F31" s="146"/>
      <c r="G31" s="147"/>
      <c r="H31" s="4"/>
      <c r="I31" s="4"/>
      <c r="J31" s="4"/>
    </row>
    <row r="32" spans="2:10" ht="12.75">
      <c r="B32" s="146" t="s">
        <v>199</v>
      </c>
      <c r="C32" s="145"/>
      <c r="D32" s="145"/>
      <c r="E32" s="145"/>
      <c r="F32" s="146"/>
      <c r="G32" s="147"/>
      <c r="H32" s="4"/>
      <c r="I32" s="4"/>
      <c r="J32" s="4"/>
    </row>
    <row r="33" spans="2:10" ht="12.75">
      <c r="B33" s="146" t="s">
        <v>200</v>
      </c>
      <c r="C33" s="145"/>
      <c r="D33" s="145"/>
      <c r="E33" s="145"/>
      <c r="F33" s="146"/>
      <c r="G33" s="147"/>
      <c r="H33" s="4"/>
      <c r="I33" s="4"/>
      <c r="J33" s="4"/>
    </row>
    <row r="34" spans="2:10" ht="12.75">
      <c r="B34" s="146"/>
      <c r="C34" s="145"/>
      <c r="D34" s="145"/>
      <c r="E34" s="145"/>
      <c r="F34" s="146"/>
      <c r="G34" s="147"/>
      <c r="H34" s="4"/>
      <c r="I34" s="4"/>
      <c r="J34" s="4"/>
    </row>
    <row r="35" spans="2:10" ht="12.75">
      <c r="B35" s="146" t="s">
        <v>201</v>
      </c>
      <c r="C35" s="145"/>
      <c r="D35" s="145"/>
      <c r="E35" s="145"/>
      <c r="F35" s="146"/>
      <c r="G35" s="147"/>
      <c r="H35" s="4"/>
      <c r="I35" s="4"/>
      <c r="J35" s="4"/>
    </row>
    <row r="36" spans="2:10" ht="12.75">
      <c r="B36" s="146" t="s">
        <v>202</v>
      </c>
      <c r="C36" s="145"/>
      <c r="D36" s="145"/>
      <c r="E36" s="145"/>
      <c r="F36" s="146"/>
      <c r="G36" s="147"/>
      <c r="H36" s="4"/>
      <c r="I36" s="4"/>
      <c r="J36" s="4"/>
    </row>
    <row r="37" spans="2:10" ht="12.75">
      <c r="B37" s="146" t="s">
        <v>203</v>
      </c>
      <c r="C37" s="145"/>
      <c r="D37" s="145"/>
      <c r="E37" s="145"/>
      <c r="F37" s="146"/>
      <c r="G37" s="147"/>
      <c r="H37" s="4"/>
      <c r="I37" s="4"/>
      <c r="J37" s="4"/>
    </row>
    <row r="38" spans="2:10" ht="12.75">
      <c r="B38" s="146" t="s">
        <v>204</v>
      </c>
      <c r="C38" s="145"/>
      <c r="D38" s="145"/>
      <c r="E38" s="145"/>
      <c r="F38" s="146"/>
      <c r="G38" s="147"/>
      <c r="H38" s="4"/>
      <c r="I38" s="4"/>
      <c r="J38" s="4"/>
    </row>
    <row r="39" spans="2:10" ht="12.75">
      <c r="B39" s="146" t="s">
        <v>205</v>
      </c>
      <c r="C39" s="145"/>
      <c r="D39" s="145"/>
      <c r="E39" s="145"/>
      <c r="F39" s="146"/>
      <c r="G39" s="147"/>
      <c r="H39" s="4"/>
      <c r="I39" s="4"/>
      <c r="J39" s="4"/>
    </row>
    <row r="40" spans="2:10" ht="12.75">
      <c r="B40" s="146" t="s">
        <v>206</v>
      </c>
      <c r="C40" s="145"/>
      <c r="D40" s="145"/>
      <c r="E40" s="145"/>
      <c r="F40" s="146"/>
      <c r="G40" s="147"/>
      <c r="H40" s="4"/>
      <c r="I40" s="4"/>
      <c r="J40" s="4"/>
    </row>
    <row r="41" spans="2:10" ht="12.75">
      <c r="B41" s="146"/>
      <c r="C41" s="145"/>
      <c r="D41" s="145"/>
      <c r="E41" s="145"/>
      <c r="F41" s="146"/>
      <c r="G41" s="147"/>
      <c r="H41" s="4"/>
      <c r="I41" s="4"/>
      <c r="J41" s="4"/>
    </row>
    <row r="42" spans="2:10" ht="12.75">
      <c r="B42" s="146" t="s">
        <v>207</v>
      </c>
      <c r="C42" s="145"/>
      <c r="D42" s="145"/>
      <c r="E42" s="145"/>
      <c r="F42" s="146"/>
      <c r="G42" s="147"/>
      <c r="H42" s="4"/>
      <c r="I42" s="4"/>
      <c r="J42" s="4"/>
    </row>
    <row r="43" spans="2:10" ht="12.75">
      <c r="B43" s="146" t="s">
        <v>208</v>
      </c>
      <c r="C43" s="145"/>
      <c r="D43" s="145"/>
      <c r="E43" s="145"/>
      <c r="F43" s="146"/>
      <c r="G43" s="147"/>
      <c r="H43" s="4"/>
      <c r="I43" s="4"/>
      <c r="J43" s="4"/>
    </row>
    <row r="44" spans="2:10" ht="12.75">
      <c r="B44" s="146" t="s">
        <v>209</v>
      </c>
      <c r="C44" s="145"/>
      <c r="D44" s="145"/>
      <c r="E44" s="145"/>
      <c r="F44" s="146"/>
      <c r="G44" s="147"/>
      <c r="H44" s="4"/>
      <c r="I44" s="4"/>
      <c r="J44" s="4"/>
    </row>
    <row r="45" spans="2:10" ht="12.75">
      <c r="B45" s="146" t="s">
        <v>210</v>
      </c>
      <c r="C45" s="145"/>
      <c r="D45" s="145"/>
      <c r="E45" s="145"/>
      <c r="F45" s="146"/>
      <c r="G45" s="147"/>
      <c r="H45" s="4"/>
      <c r="I45" s="4"/>
      <c r="J45" s="4"/>
    </row>
    <row r="46" spans="2:10" ht="12.75">
      <c r="B46" s="146"/>
      <c r="C46" s="145"/>
      <c r="D46" s="145"/>
      <c r="E46" s="145"/>
      <c r="F46" s="146"/>
      <c r="G46" s="147"/>
      <c r="H46" s="4"/>
      <c r="I46" s="4"/>
      <c r="J46" s="4"/>
    </row>
    <row r="47" spans="6:10" ht="12.75">
      <c r="F47" s="4"/>
      <c r="G47" s="4"/>
      <c r="H47" s="4"/>
      <c r="I47" s="4"/>
      <c r="J47" s="4"/>
    </row>
    <row r="48" spans="1:10" ht="12.75">
      <c r="A48" s="27" t="s">
        <v>18</v>
      </c>
      <c r="B48" s="2" t="s">
        <v>225</v>
      </c>
      <c r="F48" s="4"/>
      <c r="G48" s="4"/>
      <c r="H48" s="4"/>
      <c r="I48" s="4"/>
      <c r="J48" s="4"/>
    </row>
    <row r="49" spans="6:10" ht="12.75">
      <c r="F49" s="30"/>
      <c r="G49" s="4"/>
      <c r="H49" s="4"/>
      <c r="I49" s="4"/>
      <c r="J49" s="4"/>
    </row>
    <row r="50" spans="2:10" ht="12.75">
      <c r="B50" s="4" t="s">
        <v>176</v>
      </c>
      <c r="F50" s="4"/>
      <c r="G50" s="4"/>
      <c r="H50" s="4"/>
      <c r="I50" s="4"/>
      <c r="J50" s="4"/>
    </row>
    <row r="51" spans="6:10" ht="12.75">
      <c r="F51" s="4"/>
      <c r="G51" s="4"/>
      <c r="H51" s="4"/>
      <c r="I51" s="4"/>
      <c r="J51" s="4"/>
    </row>
    <row r="52" spans="6:10" ht="12.75">
      <c r="F52" s="4"/>
      <c r="G52" s="4"/>
      <c r="H52" s="4"/>
      <c r="I52" s="4"/>
      <c r="J52" s="4"/>
    </row>
    <row r="53" spans="1:10" ht="12.75">
      <c r="A53" s="27" t="s">
        <v>19</v>
      </c>
      <c r="B53" s="2" t="s">
        <v>229</v>
      </c>
      <c r="F53" s="4"/>
      <c r="G53" s="4"/>
      <c r="H53" s="4"/>
      <c r="I53" s="4"/>
      <c r="J53" s="4"/>
    </row>
    <row r="54" spans="1:10" ht="12.75">
      <c r="A54" s="27"/>
      <c r="B54" s="2"/>
      <c r="F54" s="4"/>
      <c r="G54" s="4"/>
      <c r="H54" s="4"/>
      <c r="I54" s="4"/>
      <c r="J54" s="4"/>
    </row>
    <row r="55" spans="1:10" ht="12.75">
      <c r="A55" s="27"/>
      <c r="B55" s="4" t="s">
        <v>145</v>
      </c>
      <c r="F55" s="4"/>
      <c r="G55" s="4"/>
      <c r="H55" s="4"/>
      <c r="I55" s="4"/>
      <c r="J55" s="4"/>
    </row>
    <row r="56" spans="1:10" ht="12.75">
      <c r="A56" s="27"/>
      <c r="B56" s="2"/>
      <c r="F56" s="4"/>
      <c r="G56" s="4"/>
      <c r="H56" s="4"/>
      <c r="I56" s="4"/>
      <c r="J56" s="4"/>
    </row>
    <row r="57" spans="1:10" ht="12.75" customHeight="1">
      <c r="A57" s="27"/>
      <c r="B57" s="2"/>
      <c r="F57" s="4"/>
      <c r="G57" s="4"/>
      <c r="H57" s="4"/>
      <c r="I57" s="4"/>
      <c r="J57" s="4"/>
    </row>
    <row r="58" spans="1:2" s="4" customFormat="1" ht="12.75">
      <c r="A58" s="27" t="s">
        <v>20</v>
      </c>
      <c r="B58" s="2" t="s">
        <v>218</v>
      </c>
    </row>
    <row r="59" s="4" customFormat="1" ht="12.75">
      <c r="A59" s="26"/>
    </row>
    <row r="60" spans="1:2" s="4" customFormat="1" ht="12.75">
      <c r="A60" s="26"/>
      <c r="B60" s="4" t="s">
        <v>219</v>
      </c>
    </row>
    <row r="61" spans="6:10" ht="12.75">
      <c r="F61" s="4"/>
      <c r="G61" s="4"/>
      <c r="H61" s="4"/>
      <c r="I61" s="4"/>
      <c r="J61" s="4"/>
    </row>
    <row r="62" spans="1:10" ht="12.75">
      <c r="A62" s="27"/>
      <c r="B62" s="2"/>
      <c r="F62" s="4"/>
      <c r="G62" s="4"/>
      <c r="H62" s="4"/>
      <c r="I62" s="4"/>
      <c r="J62" s="4"/>
    </row>
    <row r="63" spans="1:10" ht="12.75">
      <c r="A63" s="27" t="s">
        <v>21</v>
      </c>
      <c r="B63" s="2" t="s">
        <v>228</v>
      </c>
      <c r="F63" s="4"/>
      <c r="G63" s="4"/>
      <c r="H63" s="4"/>
      <c r="I63" s="4"/>
      <c r="J63" s="4"/>
    </row>
    <row r="64" spans="1:10" ht="12.75">
      <c r="A64" s="27"/>
      <c r="B64" s="2"/>
      <c r="F64" s="4"/>
      <c r="G64" s="4"/>
      <c r="H64" s="4"/>
      <c r="I64" s="4"/>
      <c r="J64" s="4"/>
    </row>
    <row r="65" spans="1:10" ht="12.75">
      <c r="A65" s="27"/>
      <c r="B65" s="161" t="s">
        <v>220</v>
      </c>
      <c r="C65" s="161"/>
      <c r="D65" s="161"/>
      <c r="E65" s="161"/>
      <c r="F65" s="161"/>
      <c r="G65" s="161"/>
      <c r="H65" s="4"/>
      <c r="I65" s="4"/>
      <c r="J65" s="4"/>
    </row>
    <row r="66" spans="1:10" ht="12.75">
      <c r="A66" s="27"/>
      <c r="B66" s="12"/>
      <c r="C66" s="12"/>
      <c r="D66" s="12"/>
      <c r="E66" s="12"/>
      <c r="F66" s="12"/>
      <c r="G66" s="12"/>
      <c r="H66" s="4"/>
      <c r="I66" s="4"/>
      <c r="J66" s="4"/>
    </row>
    <row r="67" spans="1:10" ht="12.75">
      <c r="A67" s="27"/>
      <c r="B67" s="2"/>
      <c r="F67" s="4"/>
      <c r="G67" s="4"/>
      <c r="H67" s="4"/>
      <c r="I67" s="4"/>
      <c r="J67" s="4"/>
    </row>
    <row r="68" spans="1:10" ht="12.75">
      <c r="A68" s="27" t="s">
        <v>22</v>
      </c>
      <c r="B68" s="2" t="s">
        <v>227</v>
      </c>
      <c r="F68" s="4"/>
      <c r="G68" s="4"/>
      <c r="H68" s="4"/>
      <c r="I68" s="4"/>
      <c r="J68" s="4"/>
    </row>
    <row r="69" spans="6:10" ht="12.75">
      <c r="F69" s="4"/>
      <c r="G69" s="4"/>
      <c r="H69" s="4"/>
      <c r="I69" s="4"/>
      <c r="J69" s="4"/>
    </row>
    <row r="70" spans="2:11" ht="12.75">
      <c r="B70" s="161" t="s">
        <v>143</v>
      </c>
      <c r="C70" s="161"/>
      <c r="D70" s="161"/>
      <c r="E70" s="161"/>
      <c r="F70" s="161"/>
      <c r="G70" s="161"/>
      <c r="H70" s="4"/>
      <c r="I70" s="4"/>
      <c r="J70" s="4"/>
      <c r="K70" s="4"/>
    </row>
    <row r="71" spans="2:11" ht="12.75">
      <c r="B71" s="161"/>
      <c r="C71" s="161"/>
      <c r="D71" s="161"/>
      <c r="E71" s="161"/>
      <c r="F71" s="161"/>
      <c r="G71" s="161"/>
      <c r="H71" s="6"/>
      <c r="I71" s="6"/>
      <c r="J71" s="4"/>
      <c r="K71" s="4"/>
    </row>
    <row r="72" spans="2:11" ht="12.75">
      <c r="B72" s="12"/>
      <c r="C72" s="12"/>
      <c r="D72" s="12"/>
      <c r="E72" s="12"/>
      <c r="F72" s="12"/>
      <c r="G72" s="12"/>
      <c r="H72" s="6"/>
      <c r="I72" s="6"/>
      <c r="J72" s="4"/>
      <c r="K72" s="4"/>
    </row>
    <row r="73" spans="6:11" ht="12.75">
      <c r="F73" s="4"/>
      <c r="G73" s="4"/>
      <c r="H73" s="6"/>
      <c r="I73" s="6"/>
      <c r="J73" s="4"/>
      <c r="K73" s="4"/>
    </row>
    <row r="74" spans="1:10" ht="12.75">
      <c r="A74" s="27" t="s">
        <v>23</v>
      </c>
      <c r="B74" s="2" t="s">
        <v>144</v>
      </c>
      <c r="F74" s="4"/>
      <c r="G74" s="4"/>
      <c r="H74" s="4"/>
      <c r="I74" s="4"/>
      <c r="J74" s="4"/>
    </row>
    <row r="75" spans="6:10" ht="12.75">
      <c r="F75" s="4"/>
      <c r="G75" s="4"/>
      <c r="H75" s="4"/>
      <c r="I75" s="4"/>
      <c r="J75" s="4"/>
    </row>
    <row r="76" spans="6:12" ht="12.75">
      <c r="F76" s="4"/>
      <c r="G76" s="4"/>
      <c r="H76" s="4"/>
      <c r="I76" s="4"/>
      <c r="J76" s="91"/>
      <c r="K76" s="4"/>
      <c r="L76" s="4"/>
    </row>
    <row r="77" spans="6:12" ht="12.75">
      <c r="F77" s="4"/>
      <c r="G77" s="4"/>
      <c r="H77" s="4"/>
      <c r="I77" s="4"/>
      <c r="J77" s="4"/>
      <c r="K77" s="4"/>
      <c r="L77" s="4"/>
    </row>
    <row r="78" spans="6:12" ht="12.75">
      <c r="F78" s="4"/>
      <c r="G78" s="4"/>
      <c r="H78" s="4"/>
      <c r="I78" s="4"/>
      <c r="J78" s="4"/>
      <c r="K78" s="4"/>
      <c r="L78" s="4"/>
    </row>
    <row r="79" spans="2:12" ht="12.75">
      <c r="B79" s="137"/>
      <c r="F79" s="4"/>
      <c r="G79" s="4"/>
      <c r="H79" s="4"/>
      <c r="I79" s="4"/>
      <c r="J79" s="4"/>
      <c r="K79" s="4"/>
      <c r="L79" s="4"/>
    </row>
    <row r="80" spans="6:12" ht="12.75">
      <c r="F80" s="4"/>
      <c r="G80" s="4"/>
      <c r="H80" s="4"/>
      <c r="I80" s="4"/>
      <c r="J80" s="4"/>
      <c r="K80" s="4"/>
      <c r="L80" s="4"/>
    </row>
    <row r="81" spans="1:12" ht="12.75">
      <c r="A81" s="27" t="s">
        <v>24</v>
      </c>
      <c r="B81" s="2" t="s">
        <v>239</v>
      </c>
      <c r="F81" s="4"/>
      <c r="G81" s="4"/>
      <c r="H81" s="4"/>
      <c r="I81" s="4"/>
      <c r="J81" s="4"/>
      <c r="K81" s="4"/>
      <c r="L81" s="4"/>
    </row>
    <row r="82" spans="1:12" ht="12.75">
      <c r="A82" s="27"/>
      <c r="B82" s="2"/>
      <c r="F82" s="4"/>
      <c r="G82" s="4"/>
      <c r="H82" s="4"/>
      <c r="I82" s="4"/>
      <c r="J82" s="4"/>
      <c r="K82" s="4"/>
      <c r="L82" s="4"/>
    </row>
    <row r="83" spans="2:12" ht="12.75">
      <c r="B83" s="4" t="s">
        <v>87</v>
      </c>
      <c r="F83" s="4"/>
      <c r="G83" s="4"/>
      <c r="H83" s="4"/>
      <c r="I83" s="4"/>
      <c r="J83" s="4"/>
      <c r="K83" s="4"/>
      <c r="L83" s="4"/>
    </row>
    <row r="84" spans="6:12" ht="12.75">
      <c r="F84" s="4"/>
      <c r="G84" s="4"/>
      <c r="H84" s="4"/>
      <c r="I84" s="4"/>
      <c r="J84" s="4"/>
      <c r="K84" s="4"/>
      <c r="L84" s="4"/>
    </row>
    <row r="85" spans="2:12" ht="12.75">
      <c r="B85" s="162" t="s">
        <v>258</v>
      </c>
      <c r="C85" s="162"/>
      <c r="D85" s="162"/>
      <c r="E85" s="162"/>
      <c r="F85" s="162"/>
      <c r="G85" s="162"/>
      <c r="H85" s="162"/>
      <c r="I85" s="4"/>
      <c r="J85" s="4"/>
      <c r="K85" s="4"/>
      <c r="L85" s="4"/>
    </row>
    <row r="86" spans="6:12" ht="12.75">
      <c r="F86" s="4"/>
      <c r="G86" s="4"/>
      <c r="H86" s="4"/>
      <c r="I86" s="4"/>
      <c r="J86" s="4"/>
      <c r="K86" s="4"/>
      <c r="L86" s="4"/>
    </row>
    <row r="87" spans="2:12" ht="51">
      <c r="B87" s="65"/>
      <c r="C87" s="78" t="s">
        <v>121</v>
      </c>
      <c r="D87" s="78" t="s">
        <v>153</v>
      </c>
      <c r="E87" s="78" t="s">
        <v>93</v>
      </c>
      <c r="F87" s="78" t="s">
        <v>131</v>
      </c>
      <c r="G87" s="77" t="s">
        <v>120</v>
      </c>
      <c r="H87" s="81" t="s">
        <v>13</v>
      </c>
      <c r="I87" s="4"/>
      <c r="J87" s="4"/>
      <c r="K87" s="4"/>
      <c r="L87" s="4"/>
    </row>
    <row r="88" spans="2:12" ht="12.75">
      <c r="B88" s="65"/>
      <c r="C88" s="80" t="s">
        <v>14</v>
      </c>
      <c r="D88" s="80" t="s">
        <v>14</v>
      </c>
      <c r="E88" s="80" t="s">
        <v>14</v>
      </c>
      <c r="F88" s="80" t="s">
        <v>14</v>
      </c>
      <c r="G88" s="80"/>
      <c r="H88" s="80" t="s">
        <v>14</v>
      </c>
      <c r="I88" s="4"/>
      <c r="J88" s="4"/>
      <c r="K88" s="4"/>
      <c r="L88" s="4"/>
    </row>
    <row r="89" spans="2:12" ht="12.75">
      <c r="B89" s="154" t="s">
        <v>240</v>
      </c>
      <c r="C89" s="65"/>
      <c r="D89" s="65"/>
      <c r="F89" s="112"/>
      <c r="G89" s="112"/>
      <c r="H89" s="112"/>
      <c r="I89" s="4"/>
      <c r="J89" s="4"/>
      <c r="K89" s="4"/>
      <c r="L89" s="4"/>
    </row>
    <row r="90" spans="2:12" ht="12.75">
      <c r="B90" s="65" t="s">
        <v>88</v>
      </c>
      <c r="C90" s="5">
        <v>16712</v>
      </c>
      <c r="D90" s="5">
        <v>4627</v>
      </c>
      <c r="E90" s="5">
        <v>1657</v>
      </c>
      <c r="F90" s="5">
        <v>0.644</v>
      </c>
      <c r="G90" s="5">
        <v>0</v>
      </c>
      <c r="H90" s="5">
        <f>SUM(C90:G90)</f>
        <v>22996.644</v>
      </c>
      <c r="I90" s="4"/>
      <c r="J90" s="4"/>
      <c r="K90" s="4"/>
      <c r="L90" s="4"/>
    </row>
    <row r="91" spans="2:12" ht="12.75">
      <c r="B91" s="65" t="s">
        <v>89</v>
      </c>
      <c r="C91" s="29">
        <v>0</v>
      </c>
      <c r="D91" s="29">
        <v>0</v>
      </c>
      <c r="E91" s="29">
        <v>0</v>
      </c>
      <c r="F91" s="29">
        <v>0</v>
      </c>
      <c r="G91" s="29">
        <v>0</v>
      </c>
      <c r="H91" s="29">
        <v>0</v>
      </c>
      <c r="I91" s="4"/>
      <c r="J91" s="4"/>
      <c r="K91" s="4"/>
      <c r="L91" s="4"/>
    </row>
    <row r="92" spans="2:12" ht="13.5" thickBot="1">
      <c r="B92" s="65" t="s">
        <v>90</v>
      </c>
      <c r="C92" s="67">
        <f>SUM(C90:C91)</f>
        <v>16712</v>
      </c>
      <c r="D92" s="67">
        <f>SUM(D90:D91)</f>
        <v>4627</v>
      </c>
      <c r="E92" s="67">
        <f>SUM(E90:E91)</f>
        <v>1657</v>
      </c>
      <c r="F92" s="67">
        <f>SUM(F90:F91)</f>
        <v>0.644</v>
      </c>
      <c r="G92" s="67">
        <v>0</v>
      </c>
      <c r="H92" s="67">
        <f>SUM(C92:F92)</f>
        <v>22996.644</v>
      </c>
      <c r="I92" s="4"/>
      <c r="J92" s="4"/>
      <c r="K92" s="4"/>
      <c r="L92" s="4"/>
    </row>
    <row r="93" spans="2:12" ht="13.5" thickTop="1">
      <c r="B93" s="65"/>
      <c r="C93" s="5"/>
      <c r="D93" s="5"/>
      <c r="F93" s="113"/>
      <c r="G93" s="113"/>
      <c r="H93" s="5"/>
      <c r="I93" s="4"/>
      <c r="J93" s="4"/>
      <c r="K93" s="4"/>
      <c r="L93" s="4"/>
    </row>
    <row r="94" spans="2:12" ht="12.75">
      <c r="B94" s="154" t="s">
        <v>241</v>
      </c>
      <c r="C94" s="5">
        <v>876</v>
      </c>
      <c r="D94" s="5">
        <v>-105</v>
      </c>
      <c r="E94" s="5">
        <v>186</v>
      </c>
      <c r="F94" s="29">
        <v>-81</v>
      </c>
      <c r="G94" s="29">
        <v>0</v>
      </c>
      <c r="H94" s="3">
        <f>SUM(C94:G94)</f>
        <v>876</v>
      </c>
      <c r="I94" s="4"/>
      <c r="J94" s="4"/>
      <c r="K94" s="4"/>
      <c r="L94" s="4"/>
    </row>
    <row r="95" spans="2:12" ht="12.75">
      <c r="B95" s="65" t="s">
        <v>132</v>
      </c>
      <c r="C95" s="5"/>
      <c r="D95" s="5"/>
      <c r="E95" s="5"/>
      <c r="F95" s="29"/>
      <c r="G95" s="29"/>
      <c r="H95" s="3">
        <v>0.0626</v>
      </c>
      <c r="I95" s="4"/>
      <c r="J95" s="4"/>
      <c r="K95" s="4"/>
      <c r="L95" s="4"/>
    </row>
    <row r="96" spans="2:12" ht="12.75">
      <c r="B96" s="65" t="s">
        <v>91</v>
      </c>
      <c r="C96" s="5"/>
      <c r="D96" s="5"/>
      <c r="E96" s="113"/>
      <c r="F96" s="29"/>
      <c r="G96" s="29"/>
      <c r="H96" s="37">
        <f>-CashFlow!C17</f>
        <v>-49</v>
      </c>
      <c r="I96" s="4"/>
      <c r="J96" s="4"/>
      <c r="K96" s="4"/>
      <c r="L96" s="4"/>
    </row>
    <row r="97" spans="2:12" ht="12.75">
      <c r="B97" s="65" t="s">
        <v>25</v>
      </c>
      <c r="C97" s="3"/>
      <c r="D97" s="3"/>
      <c r="E97" s="114"/>
      <c r="F97" s="29"/>
      <c r="G97" s="29"/>
      <c r="H97" s="3">
        <f>SUM(H94:H96)</f>
        <v>827.0626</v>
      </c>
      <c r="I97" s="4"/>
      <c r="J97" s="4"/>
      <c r="K97" s="4"/>
      <c r="L97" s="4"/>
    </row>
    <row r="98" spans="2:12" ht="12.75">
      <c r="B98" s="65" t="s">
        <v>26</v>
      </c>
      <c r="C98" s="3"/>
      <c r="D98" s="3"/>
      <c r="E98" s="114"/>
      <c r="F98" s="29"/>
      <c r="G98" s="29"/>
      <c r="H98" s="37">
        <v>-151</v>
      </c>
      <c r="I98" s="4"/>
      <c r="J98" s="4"/>
      <c r="K98" s="4"/>
      <c r="L98" s="4"/>
    </row>
    <row r="99" spans="2:12" ht="13.5" thickBot="1">
      <c r="B99" s="65" t="s">
        <v>15</v>
      </c>
      <c r="C99" s="3"/>
      <c r="D99" s="3"/>
      <c r="E99" s="114"/>
      <c r="F99" s="29"/>
      <c r="G99" s="29"/>
      <c r="H99" s="9">
        <f>SUM(H97:H98)</f>
        <v>676.0626</v>
      </c>
      <c r="I99" s="4"/>
      <c r="J99" s="4"/>
      <c r="K99" s="4"/>
      <c r="L99" s="4"/>
    </row>
    <row r="100" spans="3:12" ht="13.5" thickTop="1">
      <c r="C100" s="3"/>
      <c r="D100" s="3"/>
      <c r="E100" s="114"/>
      <c r="F100" s="29"/>
      <c r="G100" s="29"/>
      <c r="H100" s="8"/>
      <c r="I100" s="4"/>
      <c r="J100" s="4"/>
      <c r="K100" s="4"/>
      <c r="L100" s="4"/>
    </row>
    <row r="101" spans="3:12" ht="12.75">
      <c r="C101" s="3"/>
      <c r="D101" s="3"/>
      <c r="E101" s="114"/>
      <c r="F101" s="29"/>
      <c r="G101" s="29"/>
      <c r="H101" s="8"/>
      <c r="I101" s="4"/>
      <c r="J101" s="4"/>
      <c r="K101" s="4"/>
      <c r="L101" s="4"/>
    </row>
    <row r="102" spans="2:12" ht="12.75">
      <c r="B102" s="162" t="s">
        <v>259</v>
      </c>
      <c r="C102" s="162"/>
      <c r="D102" s="162"/>
      <c r="E102" s="162"/>
      <c r="F102" s="162"/>
      <c r="G102" s="162"/>
      <c r="H102" s="162"/>
      <c r="I102" s="4"/>
      <c r="J102" s="4"/>
      <c r="K102" s="4"/>
      <c r="L102" s="4"/>
    </row>
    <row r="103" spans="6:12" ht="12.75">
      <c r="F103" s="4"/>
      <c r="G103" s="4"/>
      <c r="H103" s="4"/>
      <c r="I103" s="4"/>
      <c r="J103" s="4"/>
      <c r="K103" s="4"/>
      <c r="L103" s="4"/>
    </row>
    <row r="104" spans="2:12" ht="51">
      <c r="B104" s="65"/>
      <c r="C104" s="78" t="s">
        <v>121</v>
      </c>
      <c r="D104" s="78" t="s">
        <v>153</v>
      </c>
      <c r="E104" s="78" t="s">
        <v>93</v>
      </c>
      <c r="F104" s="78" t="s">
        <v>131</v>
      </c>
      <c r="G104" s="77" t="s">
        <v>120</v>
      </c>
      <c r="H104" s="81" t="s">
        <v>13</v>
      </c>
      <c r="I104" s="4"/>
      <c r="J104" s="4"/>
      <c r="K104" s="4"/>
      <c r="L104" s="4"/>
    </row>
    <row r="105" spans="2:12" ht="12.75">
      <c r="B105" s="65"/>
      <c r="C105" s="80" t="s">
        <v>14</v>
      </c>
      <c r="D105" s="80" t="s">
        <v>14</v>
      </c>
      <c r="E105" s="80" t="s">
        <v>14</v>
      </c>
      <c r="F105" s="80" t="s">
        <v>14</v>
      </c>
      <c r="G105" s="80"/>
      <c r="H105" s="80" t="s">
        <v>14</v>
      </c>
      <c r="I105" s="4"/>
      <c r="J105" s="4"/>
      <c r="K105" s="4"/>
      <c r="L105" s="4"/>
    </row>
    <row r="106" spans="2:12" ht="12.75">
      <c r="B106" s="154" t="s">
        <v>240</v>
      </c>
      <c r="C106" s="65"/>
      <c r="D106" s="65"/>
      <c r="F106" s="151"/>
      <c r="G106" s="151"/>
      <c r="H106" s="151"/>
      <c r="I106" s="4"/>
      <c r="J106" s="4"/>
      <c r="K106" s="4"/>
      <c r="L106" s="4"/>
    </row>
    <row r="107" spans="2:12" ht="12.75">
      <c r="B107" s="65" t="s">
        <v>88</v>
      </c>
      <c r="C107" s="5">
        <v>5558</v>
      </c>
      <c r="D107" s="5">
        <v>2398</v>
      </c>
      <c r="E107" s="5">
        <v>1038</v>
      </c>
      <c r="F107" s="5">
        <v>1</v>
      </c>
      <c r="G107" s="5">
        <v>0</v>
      </c>
      <c r="H107" s="5">
        <f>SUM(C107:G107)</f>
        <v>8995</v>
      </c>
      <c r="I107" s="4"/>
      <c r="J107" s="4"/>
      <c r="K107" s="4"/>
      <c r="L107" s="4"/>
    </row>
    <row r="108" spans="2:12" ht="12.75">
      <c r="B108" s="65" t="s">
        <v>89</v>
      </c>
      <c r="C108" s="29">
        <v>0</v>
      </c>
      <c r="D108" s="29">
        <v>0</v>
      </c>
      <c r="E108" s="29">
        <v>0</v>
      </c>
      <c r="F108" s="29">
        <v>0</v>
      </c>
      <c r="G108" s="29">
        <v>0</v>
      </c>
      <c r="H108" s="29">
        <v>0</v>
      </c>
      <c r="I108" s="4"/>
      <c r="J108" s="4"/>
      <c r="K108" s="4"/>
      <c r="L108" s="4"/>
    </row>
    <row r="109" spans="2:12" ht="13.5" thickBot="1">
      <c r="B109" s="65" t="s">
        <v>90</v>
      </c>
      <c r="C109" s="67">
        <f>SUM(C107:C108)</f>
        <v>5558</v>
      </c>
      <c r="D109" s="67">
        <f>SUM(D107:D108)</f>
        <v>2398</v>
      </c>
      <c r="E109" s="67">
        <f>SUM(E107:E108)</f>
        <v>1038</v>
      </c>
      <c r="F109" s="67">
        <f>SUM(F107:F108)</f>
        <v>1</v>
      </c>
      <c r="G109" s="67">
        <v>0</v>
      </c>
      <c r="H109" s="67">
        <f>SUM(C109:F109)</f>
        <v>8995</v>
      </c>
      <c r="I109" s="4"/>
      <c r="J109" s="4"/>
      <c r="K109" s="4"/>
      <c r="L109" s="4"/>
    </row>
    <row r="110" spans="2:12" ht="13.5" thickTop="1">
      <c r="B110" s="65"/>
      <c r="C110" s="5"/>
      <c r="D110" s="5"/>
      <c r="F110" s="152"/>
      <c r="G110" s="152"/>
      <c r="H110" s="5"/>
      <c r="I110" s="4"/>
      <c r="J110" s="4"/>
      <c r="K110" s="4"/>
      <c r="L110" s="4"/>
    </row>
    <row r="111" spans="2:12" ht="12.75">
      <c r="B111" s="65"/>
      <c r="C111" s="5"/>
      <c r="D111" s="5"/>
      <c r="E111" s="152"/>
      <c r="F111" s="5"/>
      <c r="G111" s="5"/>
      <c r="H111" s="4"/>
      <c r="I111" s="4"/>
      <c r="J111" s="4"/>
      <c r="K111" s="4"/>
      <c r="L111" s="4"/>
    </row>
    <row r="112" spans="2:12" ht="12.75">
      <c r="B112" s="154" t="s">
        <v>241</v>
      </c>
      <c r="C112" s="5">
        <v>-1426</v>
      </c>
      <c r="D112" s="5">
        <v>-810</v>
      </c>
      <c r="E112" s="5">
        <v>-96</v>
      </c>
      <c r="F112" s="29">
        <v>-107</v>
      </c>
      <c r="G112" s="29">
        <v>0</v>
      </c>
      <c r="H112" s="3">
        <f>SUM(C112:G112)</f>
        <v>-2439</v>
      </c>
      <c r="I112" s="4"/>
      <c r="J112" s="4"/>
      <c r="K112" s="4"/>
      <c r="L112" s="4"/>
    </row>
    <row r="113" spans="2:12" ht="12.75">
      <c r="B113" s="65" t="s">
        <v>132</v>
      </c>
      <c r="C113" s="5"/>
      <c r="D113" s="5"/>
      <c r="E113" s="5"/>
      <c r="F113" s="29"/>
      <c r="G113" s="29"/>
      <c r="H113" s="3">
        <v>8</v>
      </c>
      <c r="I113" s="4"/>
      <c r="J113" s="4"/>
      <c r="K113" s="4"/>
      <c r="L113" s="4"/>
    </row>
    <row r="114" spans="2:12" ht="12.75">
      <c r="B114" s="65" t="s">
        <v>91</v>
      </c>
      <c r="C114" s="5"/>
      <c r="D114" s="5"/>
      <c r="E114" s="152"/>
      <c r="F114" s="29"/>
      <c r="G114" s="29"/>
      <c r="H114" s="37">
        <v>-101</v>
      </c>
      <c r="I114" s="4"/>
      <c r="J114" s="4"/>
      <c r="K114" s="4"/>
      <c r="L114" s="4"/>
    </row>
    <row r="115" spans="2:12" ht="12.75">
      <c r="B115" s="65" t="s">
        <v>25</v>
      </c>
      <c r="C115" s="3"/>
      <c r="D115" s="3"/>
      <c r="E115" s="153"/>
      <c r="F115" s="29"/>
      <c r="G115" s="29"/>
      <c r="H115" s="3">
        <f>SUM(H112:H114)</f>
        <v>-2532</v>
      </c>
      <c r="I115" s="4"/>
      <c r="J115" s="4"/>
      <c r="K115" s="4"/>
      <c r="L115" s="4"/>
    </row>
    <row r="116" spans="2:12" ht="12.75">
      <c r="B116" s="65" t="s">
        <v>26</v>
      </c>
      <c r="C116" s="3"/>
      <c r="D116" s="3"/>
      <c r="E116" s="153"/>
      <c r="F116" s="29"/>
      <c r="G116" s="29"/>
      <c r="H116" s="37">
        <f>+'[2]Consol IS'!G63</f>
        <v>0</v>
      </c>
      <c r="I116" s="4"/>
      <c r="J116" s="4"/>
      <c r="K116" s="4"/>
      <c r="L116" s="4"/>
    </row>
    <row r="117" spans="2:12" ht="13.5" thickBot="1">
      <c r="B117" s="4" t="s">
        <v>15</v>
      </c>
      <c r="C117" s="3"/>
      <c r="D117" s="3"/>
      <c r="E117" s="153"/>
      <c r="F117" s="29"/>
      <c r="G117" s="29"/>
      <c r="H117" s="9">
        <f>SUM(H115:H116)</f>
        <v>-2532</v>
      </c>
      <c r="I117" s="4"/>
      <c r="J117" s="4"/>
      <c r="K117" s="4"/>
      <c r="L117" s="4"/>
    </row>
    <row r="118" spans="3:12" ht="13.5" thickTop="1">
      <c r="C118" s="3"/>
      <c r="D118" s="3"/>
      <c r="E118" s="114"/>
      <c r="F118" s="29"/>
      <c r="G118" s="29"/>
      <c r="H118" s="8"/>
      <c r="I118" s="4"/>
      <c r="J118" s="4"/>
      <c r="K118" s="4"/>
      <c r="L118" s="4"/>
    </row>
    <row r="119" spans="3:12" ht="12.75">
      <c r="C119" s="3"/>
      <c r="D119" s="3"/>
      <c r="E119" s="114"/>
      <c r="F119" s="29"/>
      <c r="G119" s="29"/>
      <c r="H119" s="8"/>
      <c r="I119" s="4"/>
      <c r="J119" s="4"/>
      <c r="K119" s="4"/>
      <c r="L119" s="4"/>
    </row>
    <row r="120" spans="1:12" ht="12.75">
      <c r="A120" s="27" t="s">
        <v>27</v>
      </c>
      <c r="B120" s="2" t="s">
        <v>230</v>
      </c>
      <c r="C120" s="3"/>
      <c r="D120" s="3"/>
      <c r="E120" s="114"/>
      <c r="F120" s="29"/>
      <c r="G120" s="29"/>
      <c r="H120" s="8"/>
      <c r="I120" s="4"/>
      <c r="J120" s="4"/>
      <c r="K120" s="4"/>
      <c r="L120" s="4"/>
    </row>
    <row r="121" spans="3:12" ht="12.75">
      <c r="C121" s="3"/>
      <c r="D121" s="3"/>
      <c r="E121" s="114"/>
      <c r="F121" s="29"/>
      <c r="G121" s="29"/>
      <c r="H121" s="8"/>
      <c r="I121" s="4"/>
      <c r="J121" s="4"/>
      <c r="K121" s="4"/>
      <c r="L121" s="4"/>
    </row>
    <row r="122" spans="2:12" ht="12.75">
      <c r="B122" s="4" t="s">
        <v>248</v>
      </c>
      <c r="C122" s="3"/>
      <c r="D122" s="3"/>
      <c r="E122" s="114"/>
      <c r="F122" s="29"/>
      <c r="G122" s="29"/>
      <c r="H122" s="8"/>
      <c r="I122" s="4"/>
      <c r="J122" s="4"/>
      <c r="K122" s="4"/>
      <c r="L122" s="4"/>
    </row>
    <row r="123" spans="3:12" ht="12.75">
      <c r="C123" s="3"/>
      <c r="D123" s="3"/>
      <c r="E123" s="114"/>
      <c r="F123" s="29"/>
      <c r="G123" s="29"/>
      <c r="H123" s="8"/>
      <c r="I123" s="4"/>
      <c r="J123" s="4"/>
      <c r="K123" s="4"/>
      <c r="L123" s="4"/>
    </row>
    <row r="124" spans="2:12" ht="12.75">
      <c r="B124" s="4" t="s">
        <v>249</v>
      </c>
      <c r="C124" s="3"/>
      <c r="D124" s="3"/>
      <c r="E124" s="114"/>
      <c r="F124" s="29"/>
      <c r="G124" s="29"/>
      <c r="H124" s="8"/>
      <c r="I124" s="4"/>
      <c r="J124" s="4"/>
      <c r="K124" s="4"/>
      <c r="L124" s="4"/>
    </row>
    <row r="125" spans="1:12" ht="12.75">
      <c r="A125" s="10"/>
      <c r="B125" s="10"/>
      <c r="C125" s="3"/>
      <c r="D125" s="3"/>
      <c r="E125" s="114"/>
      <c r="F125" s="29"/>
      <c r="G125" s="29"/>
      <c r="H125" s="8"/>
      <c r="I125" s="4"/>
      <c r="J125" s="4"/>
      <c r="K125" s="4"/>
      <c r="L125" s="4"/>
    </row>
    <row r="126" spans="1:12" ht="12.75">
      <c r="A126" s="10"/>
      <c r="B126" s="10"/>
      <c r="C126" s="3"/>
      <c r="D126" s="3"/>
      <c r="E126" s="114"/>
      <c r="F126" s="29"/>
      <c r="G126" s="29"/>
      <c r="H126" s="8"/>
      <c r="I126" s="4"/>
      <c r="J126" s="4"/>
      <c r="K126" s="4"/>
      <c r="L126" s="4"/>
    </row>
    <row r="127" spans="1:12" ht="12.75">
      <c r="A127" s="27" t="s">
        <v>28</v>
      </c>
      <c r="B127" s="2" t="s">
        <v>224</v>
      </c>
      <c r="C127" s="3"/>
      <c r="D127" s="3"/>
      <c r="E127" s="114"/>
      <c r="F127" s="29"/>
      <c r="G127" s="29"/>
      <c r="H127" s="8"/>
      <c r="I127" s="4"/>
      <c r="J127" s="4"/>
      <c r="K127" s="4"/>
      <c r="L127" s="4"/>
    </row>
    <row r="128" spans="1:12" ht="12.75">
      <c r="A128" s="27"/>
      <c r="B128" s="2"/>
      <c r="C128" s="3"/>
      <c r="D128" s="3"/>
      <c r="E128" s="114"/>
      <c r="F128" s="29"/>
      <c r="G128" s="29"/>
      <c r="H128" s="8"/>
      <c r="I128" s="4"/>
      <c r="J128" s="4"/>
      <c r="K128" s="4"/>
      <c r="L128" s="4"/>
    </row>
    <row r="129" spans="2:12" ht="12.75">
      <c r="B129" s="4" t="s">
        <v>148</v>
      </c>
      <c r="C129" s="3"/>
      <c r="D129" s="3"/>
      <c r="E129" s="114"/>
      <c r="F129" s="29"/>
      <c r="G129" s="29"/>
      <c r="H129" s="8"/>
      <c r="I129" s="4"/>
      <c r="J129" s="4"/>
      <c r="K129" s="4"/>
      <c r="L129" s="4"/>
    </row>
    <row r="130" spans="3:12" ht="12.75">
      <c r="C130" s="3"/>
      <c r="D130" s="3"/>
      <c r="E130" s="114"/>
      <c r="F130" s="29"/>
      <c r="G130" s="29"/>
      <c r="H130" s="8"/>
      <c r="I130" s="4"/>
      <c r="J130" s="4"/>
      <c r="K130" s="4"/>
      <c r="L130" s="4"/>
    </row>
    <row r="131" spans="3:12" ht="12.75">
      <c r="C131" s="3"/>
      <c r="D131" s="3"/>
      <c r="E131" s="114"/>
      <c r="F131" s="29"/>
      <c r="G131" s="29"/>
      <c r="H131" s="8"/>
      <c r="I131" s="4"/>
      <c r="J131" s="4"/>
      <c r="K131" s="4"/>
      <c r="L131" s="4"/>
    </row>
    <row r="132" spans="1:12" ht="12.75">
      <c r="A132" s="27" t="s">
        <v>29</v>
      </c>
      <c r="B132" s="2" t="s">
        <v>231</v>
      </c>
      <c r="C132" s="3"/>
      <c r="D132" s="3"/>
      <c r="E132" s="114"/>
      <c r="F132" s="29"/>
      <c r="G132" s="29"/>
      <c r="H132" s="8"/>
      <c r="I132" s="4"/>
      <c r="J132" s="4"/>
      <c r="K132" s="4"/>
      <c r="L132" s="4"/>
    </row>
    <row r="133" spans="6:12" ht="12.75">
      <c r="F133" s="30"/>
      <c r="G133" s="30"/>
      <c r="H133" s="3"/>
      <c r="I133" s="4"/>
      <c r="J133" s="4"/>
      <c r="K133" s="4"/>
      <c r="L133" s="4"/>
    </row>
    <row r="134" spans="2:12" ht="12.75">
      <c r="B134" s="4" t="s">
        <v>146</v>
      </c>
      <c r="F134" s="4"/>
      <c r="G134" s="4"/>
      <c r="H134" s="4"/>
      <c r="I134" s="4"/>
      <c r="J134" s="4"/>
      <c r="K134" s="4"/>
      <c r="L134" s="4"/>
    </row>
    <row r="135" spans="6:12" ht="12.75">
      <c r="F135" s="4"/>
      <c r="G135" s="4"/>
      <c r="H135" s="4"/>
      <c r="I135" s="4"/>
      <c r="J135" s="4"/>
      <c r="K135" s="4"/>
      <c r="L135" s="4"/>
    </row>
    <row r="136" spans="6:12" ht="12.75">
      <c r="F136" s="4"/>
      <c r="G136" s="4"/>
      <c r="H136" s="4"/>
      <c r="I136" s="4"/>
      <c r="J136" s="4"/>
      <c r="K136" s="4"/>
      <c r="L136" s="4"/>
    </row>
    <row r="137" spans="1:12" ht="12.75">
      <c r="A137" s="27" t="s">
        <v>32</v>
      </c>
      <c r="B137" s="2" t="s">
        <v>232</v>
      </c>
      <c r="F137" s="4"/>
      <c r="G137" s="4"/>
      <c r="H137" s="4"/>
      <c r="I137" s="4"/>
      <c r="J137" s="4"/>
      <c r="K137" s="4"/>
      <c r="L137" s="4"/>
    </row>
    <row r="138" spans="6:12" ht="12.75">
      <c r="F138" s="4"/>
      <c r="G138" s="4"/>
      <c r="H138" s="4"/>
      <c r="I138" s="4"/>
      <c r="J138" s="4"/>
      <c r="K138" s="4"/>
      <c r="L138" s="4"/>
    </row>
    <row r="139" spans="2:12" ht="12.75">
      <c r="B139" s="4" t="s">
        <v>177</v>
      </c>
      <c r="F139" s="4"/>
      <c r="G139" s="4"/>
      <c r="H139" s="4"/>
      <c r="I139" s="4"/>
      <c r="J139" s="4"/>
      <c r="K139" s="4"/>
      <c r="L139" s="4"/>
    </row>
    <row r="140" spans="6:12" ht="12.75">
      <c r="F140" s="4"/>
      <c r="G140" s="4"/>
      <c r="H140" s="4"/>
      <c r="I140" s="4"/>
      <c r="J140" s="4"/>
      <c r="K140" s="4"/>
      <c r="L140" s="4"/>
    </row>
    <row r="141" spans="6:12" ht="12.75">
      <c r="F141" s="4"/>
      <c r="G141" s="4"/>
      <c r="H141" s="4"/>
      <c r="I141" s="4"/>
      <c r="J141" s="4"/>
      <c r="K141" s="4"/>
      <c r="L141" s="4"/>
    </row>
    <row r="142" spans="1:12" ht="12.75">
      <c r="A142" s="27" t="s">
        <v>33</v>
      </c>
      <c r="B142" s="2" t="s">
        <v>34</v>
      </c>
      <c r="F142" s="4"/>
      <c r="G142" s="4"/>
      <c r="H142" s="4"/>
      <c r="I142" s="4"/>
      <c r="J142" s="4"/>
      <c r="K142" s="4"/>
      <c r="L142" s="4"/>
    </row>
    <row r="143" spans="6:12" ht="12.75">
      <c r="F143" s="4"/>
      <c r="G143" s="4"/>
      <c r="H143" s="4"/>
      <c r="I143" s="4"/>
      <c r="J143" s="4"/>
      <c r="K143" s="4"/>
      <c r="L143" s="4"/>
    </row>
    <row r="144" spans="2:12" ht="12.75">
      <c r="B144" s="159" t="s">
        <v>260</v>
      </c>
      <c r="C144" s="159"/>
      <c r="D144" s="159"/>
      <c r="E144" s="159"/>
      <c r="F144" s="159"/>
      <c r="G144" s="4"/>
      <c r="H144" s="4"/>
      <c r="I144" s="4"/>
      <c r="J144" s="4"/>
      <c r="K144" s="4"/>
      <c r="L144" s="4"/>
    </row>
    <row r="145" spans="6:12" ht="12.75">
      <c r="F145" s="4"/>
      <c r="G145" s="4"/>
      <c r="H145" s="4"/>
      <c r="I145" s="4"/>
      <c r="J145" s="4"/>
      <c r="K145" s="4"/>
      <c r="L145" s="4"/>
    </row>
    <row r="146" spans="6:12" ht="12.75">
      <c r="F146" s="138"/>
      <c r="G146" s="4"/>
      <c r="H146" s="4"/>
      <c r="I146" s="4"/>
      <c r="J146" s="4"/>
      <c r="K146" s="4"/>
      <c r="L146" s="4"/>
    </row>
    <row r="147" spans="6:12" ht="12.75">
      <c r="F147" s="139"/>
      <c r="G147" s="4"/>
      <c r="H147" s="4"/>
      <c r="I147" s="4"/>
      <c r="J147" s="4"/>
      <c r="K147" s="4"/>
      <c r="L147" s="4"/>
    </row>
    <row r="148" spans="6:12" ht="12.75">
      <c r="F148" s="155"/>
      <c r="G148" s="4"/>
      <c r="H148" s="4"/>
      <c r="I148" s="4"/>
      <c r="J148" s="4"/>
      <c r="K148" s="4"/>
      <c r="L148" s="4"/>
    </row>
    <row r="149" spans="6:12" ht="12.75">
      <c r="F149" s="140"/>
      <c r="G149" s="4"/>
      <c r="H149" s="4"/>
      <c r="I149" s="4"/>
      <c r="J149" s="4"/>
      <c r="K149" s="4"/>
      <c r="L149" s="4"/>
    </row>
    <row r="150" spans="1:2" s="4" customFormat="1" ht="12.75">
      <c r="A150" s="27"/>
      <c r="B150" s="2"/>
    </row>
    <row r="151" spans="1:2" s="4" customFormat="1" ht="12.75">
      <c r="A151" s="27" t="s">
        <v>35</v>
      </c>
      <c r="B151" s="2" t="s">
        <v>233</v>
      </c>
    </row>
    <row r="152" spans="1:2" s="4" customFormat="1" ht="12.75">
      <c r="A152" s="27"/>
      <c r="B152" s="2"/>
    </row>
    <row r="153" spans="1:6" s="4" customFormat="1" ht="12.75">
      <c r="A153" s="27"/>
      <c r="B153" s="2"/>
      <c r="C153" s="46"/>
      <c r="D153" s="47" t="s">
        <v>55</v>
      </c>
      <c r="E153" s="46"/>
      <c r="F153" s="47" t="s">
        <v>55</v>
      </c>
    </row>
    <row r="154" spans="1:6" s="4" customFormat="1" ht="12.75">
      <c r="A154" s="27"/>
      <c r="B154" s="2"/>
      <c r="C154" s="47" t="s">
        <v>40</v>
      </c>
      <c r="D154" s="47" t="s">
        <v>56</v>
      </c>
      <c r="E154" s="47" t="s">
        <v>40</v>
      </c>
      <c r="F154" s="47" t="s">
        <v>56</v>
      </c>
    </row>
    <row r="155" spans="1:6" s="4" customFormat="1" ht="15">
      <c r="A155" s="27"/>
      <c r="B155" s="122"/>
      <c r="C155" s="47" t="s">
        <v>41</v>
      </c>
      <c r="D155" s="47" t="s">
        <v>41</v>
      </c>
      <c r="E155" s="47" t="s">
        <v>42</v>
      </c>
      <c r="F155" s="47" t="s">
        <v>125</v>
      </c>
    </row>
    <row r="156" spans="1:6" s="4" customFormat="1" ht="15">
      <c r="A156" s="27"/>
      <c r="B156" s="122"/>
      <c r="C156" s="133" t="s">
        <v>243</v>
      </c>
      <c r="D156" s="133" t="s">
        <v>244</v>
      </c>
      <c r="E156" s="133" t="s">
        <v>243</v>
      </c>
      <c r="F156" s="133" t="s">
        <v>244</v>
      </c>
    </row>
    <row r="157" spans="1:6" s="4" customFormat="1" ht="15">
      <c r="A157" s="27"/>
      <c r="B157" s="122"/>
      <c r="C157" s="120" t="s">
        <v>154</v>
      </c>
      <c r="D157" s="120" t="s">
        <v>154</v>
      </c>
      <c r="E157" s="120" t="s">
        <v>154</v>
      </c>
      <c r="F157" s="120" t="s">
        <v>154</v>
      </c>
    </row>
    <row r="158" spans="1:6" s="4" customFormat="1" ht="15">
      <c r="A158" s="27"/>
      <c r="B158" s="122"/>
      <c r="C158" s="123"/>
      <c r="D158" s="123"/>
      <c r="E158" s="123"/>
      <c r="F158" s="123"/>
    </row>
    <row r="159" spans="1:6" s="4" customFormat="1" ht="12.75">
      <c r="A159" s="27"/>
      <c r="B159" s="124" t="s">
        <v>63</v>
      </c>
      <c r="C159" s="125">
        <f>+'Consol IS'!C15</f>
        <v>11892</v>
      </c>
      <c r="D159" s="125">
        <f>+'Consol IS'!E15</f>
        <v>6133</v>
      </c>
      <c r="E159" s="125">
        <f>+'Consol IS'!G15</f>
        <v>22997</v>
      </c>
      <c r="F159" s="125">
        <f>+'Consol IS'!I15</f>
        <v>8995</v>
      </c>
    </row>
    <row r="160" spans="1:6" s="4" customFormat="1" ht="12.75">
      <c r="A160" s="27"/>
      <c r="B160" s="126" t="s">
        <v>160</v>
      </c>
      <c r="C160" s="136">
        <f>+'Consol IS'!C29</f>
        <v>364</v>
      </c>
      <c r="D160" s="141">
        <f>+'Consol IS'!E29</f>
        <v>-676</v>
      </c>
      <c r="E160" s="136">
        <f>+'Consol IS'!G29</f>
        <v>827</v>
      </c>
      <c r="F160" s="135">
        <f>+'Consol IS'!I29</f>
        <v>-2532</v>
      </c>
    </row>
    <row r="161" spans="1:2" s="4" customFormat="1" ht="12.75">
      <c r="A161" s="27"/>
      <c r="B161" s="2"/>
    </row>
    <row r="162" spans="1:2" s="4" customFormat="1" ht="12.75">
      <c r="A162" s="27"/>
      <c r="B162" s="2"/>
    </row>
    <row r="163" spans="1:2" s="4" customFormat="1" ht="12.75">
      <c r="A163" s="27"/>
      <c r="B163" s="2"/>
    </row>
    <row r="164" spans="1:2" s="4" customFormat="1" ht="12.75">
      <c r="A164" s="27"/>
      <c r="B164" s="2"/>
    </row>
    <row r="165" spans="1:2" s="4" customFormat="1" ht="12.75">
      <c r="A165" s="27"/>
      <c r="B165" s="2"/>
    </row>
    <row r="166" spans="1:2" s="4" customFormat="1" ht="12.75">
      <c r="A166" s="27"/>
      <c r="B166" s="2"/>
    </row>
    <row r="167" spans="1:2" s="4" customFormat="1" ht="12.75">
      <c r="A167" s="27"/>
      <c r="B167" s="2"/>
    </row>
    <row r="168" spans="1:2" s="4" customFormat="1" ht="12.75">
      <c r="A168" s="27"/>
      <c r="B168" s="2"/>
    </row>
    <row r="169" spans="1:2" s="4" customFormat="1" ht="12.75">
      <c r="A169" s="27"/>
      <c r="B169" s="2"/>
    </row>
    <row r="170" spans="6:10" ht="12.75">
      <c r="F170" s="4"/>
      <c r="G170" s="4"/>
      <c r="H170" s="4"/>
      <c r="I170" s="4"/>
      <c r="J170" s="4"/>
    </row>
    <row r="171" spans="1:2" s="4" customFormat="1" ht="12.75">
      <c r="A171" s="27" t="s">
        <v>36</v>
      </c>
      <c r="B171" s="2" t="s">
        <v>234</v>
      </c>
    </row>
    <row r="172" spans="1:2" s="4" customFormat="1" ht="12.75">
      <c r="A172" s="27"/>
      <c r="B172" s="2"/>
    </row>
    <row r="173" spans="1:6" s="4" customFormat="1" ht="38.25">
      <c r="A173" s="27"/>
      <c r="B173" s="2"/>
      <c r="C173" s="116" t="s">
        <v>95</v>
      </c>
      <c r="D173" s="2"/>
      <c r="E173" s="66" t="s">
        <v>149</v>
      </c>
      <c r="F173" s="66"/>
    </row>
    <row r="174" spans="1:6" s="4" customFormat="1" ht="12.75">
      <c r="A174" s="27"/>
      <c r="B174" s="2"/>
      <c r="C174" s="46" t="s">
        <v>243</v>
      </c>
      <c r="D174" s="2"/>
      <c r="E174" s="46" t="s">
        <v>174</v>
      </c>
      <c r="F174" s="46"/>
    </row>
    <row r="175" spans="1:6" s="4" customFormat="1" ht="12.75">
      <c r="A175" s="27"/>
      <c r="B175" s="2"/>
      <c r="C175" s="46" t="s">
        <v>14</v>
      </c>
      <c r="D175" s="2"/>
      <c r="E175" s="46" t="s">
        <v>14</v>
      </c>
      <c r="F175" s="46"/>
    </row>
    <row r="176" spans="1:8" s="4" customFormat="1" ht="12.75">
      <c r="A176" s="27"/>
      <c r="B176" s="2"/>
      <c r="C176" s="46"/>
      <c r="D176" s="2"/>
      <c r="E176" s="46"/>
      <c r="F176" s="46"/>
      <c r="H176" s="64"/>
    </row>
    <row r="177" spans="1:6" s="4" customFormat="1" ht="12.75">
      <c r="A177" s="27"/>
      <c r="B177" s="4" t="s">
        <v>63</v>
      </c>
      <c r="C177" s="63">
        <f>+'Consol IS'!C15</f>
        <v>11892</v>
      </c>
      <c r="D177" s="64"/>
      <c r="E177" s="63">
        <v>11105</v>
      </c>
      <c r="F177" s="63"/>
    </row>
    <row r="178" spans="1:6" s="4" customFormat="1" ht="12.75">
      <c r="A178" s="27"/>
      <c r="B178" s="4" t="s">
        <v>25</v>
      </c>
      <c r="C178" s="134">
        <f>+'Consol IS'!C29</f>
        <v>364</v>
      </c>
      <c r="D178" s="64"/>
      <c r="E178" s="134">
        <v>463</v>
      </c>
      <c r="F178" s="63"/>
    </row>
    <row r="179" spans="1:6" s="4" customFormat="1" ht="12.75">
      <c r="A179" s="27"/>
      <c r="B179" s="4" t="s">
        <v>168</v>
      </c>
      <c r="C179" s="82">
        <f>C178/C177</f>
        <v>0.030608812647157754</v>
      </c>
      <c r="D179" s="64"/>
      <c r="E179" s="82">
        <f>E178/E177</f>
        <v>0.04169293111211166</v>
      </c>
      <c r="F179" s="63"/>
    </row>
    <row r="180" spans="1:7" s="4" customFormat="1" ht="12.75">
      <c r="A180" s="27"/>
      <c r="B180" s="2"/>
      <c r="D180" s="46"/>
      <c r="E180" s="2"/>
      <c r="F180" s="46"/>
      <c r="G180" s="46"/>
    </row>
    <row r="181" s="4" customFormat="1" ht="12.75">
      <c r="A181" s="27"/>
    </row>
    <row r="182" spans="6:10" ht="12.75" customHeight="1">
      <c r="F182" s="4"/>
      <c r="G182" s="4"/>
      <c r="H182" s="4"/>
      <c r="I182" s="4"/>
      <c r="J182" s="4"/>
    </row>
    <row r="183" spans="6:10" ht="12.75">
      <c r="F183" s="4"/>
      <c r="G183" s="4"/>
      <c r="H183" s="4"/>
      <c r="I183" s="4"/>
      <c r="J183" s="4"/>
    </row>
    <row r="184" spans="6:14" ht="12.75">
      <c r="F184" s="4"/>
      <c r="G184" s="4"/>
      <c r="H184" s="4"/>
      <c r="I184" s="4"/>
      <c r="J184" s="4"/>
      <c r="L184" s="4"/>
      <c r="M184" s="4"/>
      <c r="N184" s="4"/>
    </row>
    <row r="185" spans="6:14" ht="12.75">
      <c r="F185" s="4"/>
      <c r="G185" s="4"/>
      <c r="H185" s="4"/>
      <c r="I185" s="4"/>
      <c r="J185" s="4"/>
      <c r="L185" s="4"/>
      <c r="M185" s="4"/>
      <c r="N185" s="4"/>
    </row>
    <row r="186" spans="6:14" ht="12.75">
      <c r="F186" s="4"/>
      <c r="G186" s="4"/>
      <c r="H186" s="4"/>
      <c r="I186" s="4"/>
      <c r="J186" s="4"/>
      <c r="L186" s="4"/>
      <c r="M186" s="4"/>
      <c r="N186" s="4"/>
    </row>
    <row r="187" spans="6:14" ht="12.75">
      <c r="F187" s="4"/>
      <c r="G187" s="4"/>
      <c r="H187" s="4"/>
      <c r="I187" s="4"/>
      <c r="J187" s="4"/>
      <c r="L187" s="4"/>
      <c r="M187" s="4"/>
      <c r="N187" s="4"/>
    </row>
    <row r="188" spans="1:10" ht="12.75">
      <c r="A188" s="27" t="s">
        <v>37</v>
      </c>
      <c r="B188" s="2" t="s">
        <v>223</v>
      </c>
      <c r="F188" s="4"/>
      <c r="G188" s="4"/>
      <c r="H188" s="4"/>
      <c r="I188" s="4"/>
      <c r="J188" s="4"/>
    </row>
    <row r="189" spans="1:10" ht="12.75">
      <c r="A189" s="27"/>
      <c r="B189" s="2"/>
      <c r="F189" s="4"/>
      <c r="G189" s="4"/>
      <c r="H189" s="4"/>
      <c r="I189" s="4"/>
      <c r="J189" s="4"/>
    </row>
    <row r="190" spans="6:10" ht="12.75">
      <c r="F190" s="4"/>
      <c r="G190" s="4"/>
      <c r="H190" s="4"/>
      <c r="I190" s="4"/>
      <c r="J190" s="4"/>
    </row>
    <row r="191" spans="6:10" ht="12.75">
      <c r="F191" s="4"/>
      <c r="G191" s="4"/>
      <c r="H191" s="4"/>
      <c r="I191" s="4"/>
      <c r="J191" s="4"/>
    </row>
    <row r="192" spans="6:10" ht="12.75">
      <c r="F192" s="4"/>
      <c r="G192" s="4"/>
      <c r="H192" s="4"/>
      <c r="I192" s="4"/>
      <c r="J192" s="4"/>
    </row>
    <row r="193" spans="6:10" ht="12.75">
      <c r="F193" s="4"/>
      <c r="G193" s="4"/>
      <c r="H193" s="4"/>
      <c r="I193" s="4"/>
      <c r="J193" s="4"/>
    </row>
    <row r="194" spans="1:10" ht="12.75">
      <c r="A194" s="27" t="s">
        <v>38</v>
      </c>
      <c r="B194" s="2" t="s">
        <v>222</v>
      </c>
      <c r="F194" s="4"/>
      <c r="G194" s="4"/>
      <c r="H194" s="4"/>
      <c r="I194" s="4"/>
      <c r="J194" s="4"/>
    </row>
    <row r="195" spans="1:10" ht="12.75">
      <c r="A195" s="27"/>
      <c r="B195" s="2"/>
      <c r="F195" s="4"/>
      <c r="G195" s="4"/>
      <c r="H195" s="4"/>
      <c r="I195" s="4"/>
      <c r="J195" s="4"/>
    </row>
    <row r="196" spans="2:10" ht="12.75">
      <c r="B196" s="4" t="s">
        <v>122</v>
      </c>
      <c r="F196" s="4"/>
      <c r="G196" s="4"/>
      <c r="H196" s="4"/>
      <c r="I196" s="4"/>
      <c r="J196" s="4"/>
    </row>
    <row r="197" spans="6:10" ht="12.75">
      <c r="F197" s="4"/>
      <c r="G197" s="4"/>
      <c r="H197" s="4"/>
      <c r="I197" s="4"/>
      <c r="J197" s="4"/>
    </row>
    <row r="198" spans="6:10" ht="12.75">
      <c r="F198" s="4"/>
      <c r="G198" s="4"/>
      <c r="H198" s="4"/>
      <c r="I198" s="4"/>
      <c r="J198" s="4"/>
    </row>
    <row r="199" spans="1:10" ht="12.75">
      <c r="A199" s="27" t="s">
        <v>39</v>
      </c>
      <c r="B199" s="2" t="s">
        <v>26</v>
      </c>
      <c r="F199" s="4"/>
      <c r="G199" s="4"/>
      <c r="H199" s="4"/>
      <c r="I199" s="4"/>
      <c r="J199" s="4"/>
    </row>
    <row r="200" spans="1:10" ht="12.75">
      <c r="A200" s="4"/>
      <c r="F200" s="6"/>
      <c r="G200" s="4"/>
      <c r="H200" s="6"/>
      <c r="I200" s="4"/>
      <c r="J200" s="4"/>
    </row>
    <row r="201" spans="3:10" ht="25.5">
      <c r="C201" s="116" t="s">
        <v>95</v>
      </c>
      <c r="D201" s="2"/>
      <c r="E201" s="66" t="s">
        <v>92</v>
      </c>
      <c r="F201" s="66"/>
      <c r="G201" s="4"/>
      <c r="I201" s="4"/>
      <c r="J201" s="4"/>
    </row>
    <row r="202" spans="3:10" ht="12.75">
      <c r="C202" s="46" t="s">
        <v>243</v>
      </c>
      <c r="D202" s="2"/>
      <c r="E202" s="46" t="s">
        <v>243</v>
      </c>
      <c r="F202" s="46"/>
      <c r="G202" s="4"/>
      <c r="I202" s="4"/>
      <c r="J202" s="4"/>
    </row>
    <row r="203" spans="3:10" ht="12.75">
      <c r="C203" s="46" t="s">
        <v>14</v>
      </c>
      <c r="D203" s="2"/>
      <c r="E203" s="46" t="s">
        <v>14</v>
      </c>
      <c r="F203" s="46"/>
      <c r="G203" s="4"/>
      <c r="I203" s="4"/>
      <c r="J203" s="4"/>
    </row>
    <row r="204" spans="3:10" ht="12.75">
      <c r="C204" s="46"/>
      <c r="D204" s="2"/>
      <c r="E204" s="46"/>
      <c r="F204" s="46"/>
      <c r="G204" s="4"/>
      <c r="I204" s="4"/>
      <c r="J204" s="4"/>
    </row>
    <row r="205" spans="2:10" ht="12.75">
      <c r="B205" s="4" t="s">
        <v>169</v>
      </c>
      <c r="C205" s="46"/>
      <c r="D205" s="2"/>
      <c r="E205" s="46"/>
      <c r="F205" s="46"/>
      <c r="G205" s="4"/>
      <c r="I205" s="4"/>
      <c r="J205" s="4"/>
    </row>
    <row r="206" spans="3:10" ht="12.75">
      <c r="C206" s="46"/>
      <c r="D206" s="2"/>
      <c r="E206" s="46"/>
      <c r="F206" s="46"/>
      <c r="G206" s="4"/>
      <c r="I206" s="4"/>
      <c r="J206" s="4"/>
    </row>
    <row r="207" spans="2:10" ht="12.75">
      <c r="B207" s="4" t="s">
        <v>170</v>
      </c>
      <c r="C207" s="46"/>
      <c r="D207" s="2"/>
      <c r="E207" s="46"/>
      <c r="F207" s="46"/>
      <c r="G207" s="4"/>
      <c r="I207" s="4"/>
      <c r="J207" s="4"/>
    </row>
    <row r="208" spans="2:10" ht="12.75">
      <c r="B208" s="33" t="s">
        <v>171</v>
      </c>
      <c r="C208" s="6">
        <v>93</v>
      </c>
      <c r="E208" s="6">
        <v>151</v>
      </c>
      <c r="F208" s="6"/>
      <c r="G208" s="4"/>
      <c r="I208" s="4"/>
      <c r="J208" s="4"/>
    </row>
    <row r="209" spans="2:10" ht="12.75">
      <c r="B209" s="33" t="s">
        <v>172</v>
      </c>
      <c r="C209" s="142">
        <v>0</v>
      </c>
      <c r="E209" s="142">
        <v>0</v>
      </c>
      <c r="F209" s="6"/>
      <c r="G209" s="4"/>
      <c r="I209" s="4"/>
      <c r="J209" s="4"/>
    </row>
    <row r="210" spans="2:10" ht="13.5" thickBot="1">
      <c r="B210" s="33"/>
      <c r="C210" s="143">
        <f>SUM(C208:C209)</f>
        <v>93</v>
      </c>
      <c r="E210" s="143">
        <f>SUM(E208:E209)</f>
        <v>151</v>
      </c>
      <c r="F210" s="6"/>
      <c r="G210" s="4"/>
      <c r="I210" s="4"/>
      <c r="J210" s="4"/>
    </row>
    <row r="211" spans="2:11" ht="13.5" thickTop="1">
      <c r="B211" s="33"/>
      <c r="C211" s="52"/>
      <c r="E211" s="52"/>
      <c r="F211" s="6"/>
      <c r="G211" s="4"/>
      <c r="I211" s="4"/>
      <c r="J211" s="4"/>
      <c r="K211" s="4"/>
    </row>
    <row r="212" spans="2:11" ht="12.75">
      <c r="B212" s="33"/>
      <c r="C212" s="52"/>
      <c r="E212" s="52"/>
      <c r="F212" s="6"/>
      <c r="G212" s="4"/>
      <c r="I212" s="4"/>
      <c r="J212" s="4"/>
      <c r="K212" s="4"/>
    </row>
    <row r="213" spans="1:10" ht="12.75">
      <c r="A213" s="27" t="s">
        <v>43</v>
      </c>
      <c r="B213" s="2" t="s">
        <v>235</v>
      </c>
      <c r="F213" s="4"/>
      <c r="G213" s="4"/>
      <c r="I213" s="4"/>
      <c r="J213" s="4"/>
    </row>
    <row r="214" spans="6:10" ht="12.75">
      <c r="F214" s="4"/>
      <c r="G214" s="4"/>
      <c r="I214" s="4"/>
      <c r="J214" s="4"/>
    </row>
    <row r="215" spans="6:10" ht="12.75">
      <c r="F215" s="4"/>
      <c r="G215" s="4"/>
      <c r="I215" s="4"/>
      <c r="J215" s="4"/>
    </row>
    <row r="216" spans="6:10" ht="12.75">
      <c r="F216" s="4"/>
      <c r="G216" s="4"/>
      <c r="I216" s="6"/>
      <c r="J216" s="4"/>
    </row>
    <row r="217" spans="6:7" ht="12.75">
      <c r="F217" s="4"/>
      <c r="G217" s="4"/>
    </row>
    <row r="218" spans="1:6" ht="12.75">
      <c r="A218" s="27" t="s">
        <v>44</v>
      </c>
      <c r="B218" s="2" t="s">
        <v>236</v>
      </c>
      <c r="F218" s="4"/>
    </row>
    <row r="219" ht="12.75">
      <c r="F219" s="4"/>
    </row>
    <row r="220" spans="2:6" ht="12.75">
      <c r="B220" s="4" t="s">
        <v>221</v>
      </c>
      <c r="F220" s="4"/>
    </row>
    <row r="221" spans="1:5" ht="12.75">
      <c r="A221" s="10"/>
      <c r="B221" s="10"/>
      <c r="C221" s="10"/>
      <c r="D221" s="10"/>
      <c r="E221" s="10"/>
    </row>
    <row r="222" spans="1:5" ht="12.75">
      <c r="A222" s="10"/>
      <c r="B222" s="10"/>
      <c r="C222" s="10"/>
      <c r="D222" s="10"/>
      <c r="E222" s="10"/>
    </row>
    <row r="223" spans="1:10" ht="12.75">
      <c r="A223" s="27" t="s">
        <v>45</v>
      </c>
      <c r="B223" s="2" t="s">
        <v>46</v>
      </c>
      <c r="F223" s="4"/>
      <c r="G223" s="4"/>
      <c r="H223" s="4"/>
      <c r="I223" s="4"/>
      <c r="J223" s="4"/>
    </row>
    <row r="224" spans="6:10" ht="12.75">
      <c r="F224" s="4"/>
      <c r="G224" s="4"/>
      <c r="H224" s="4"/>
      <c r="I224" s="4"/>
      <c r="J224" s="4"/>
    </row>
    <row r="225" spans="6:10" ht="12.75">
      <c r="F225" s="4"/>
      <c r="G225" s="4"/>
      <c r="H225" s="4"/>
      <c r="I225" s="4"/>
      <c r="J225" s="4"/>
    </row>
    <row r="226" spans="6:10" ht="12.75">
      <c r="F226" s="4"/>
      <c r="G226" s="4"/>
      <c r="H226" s="4"/>
      <c r="I226" s="4"/>
      <c r="J226" s="4"/>
    </row>
    <row r="227" spans="6:10" ht="12.75">
      <c r="F227" s="4"/>
      <c r="G227" s="4"/>
      <c r="H227" s="4"/>
      <c r="I227" s="4"/>
      <c r="J227" s="4"/>
    </row>
    <row r="228" spans="1:10" ht="12.75">
      <c r="A228" s="26">
        <v>22</v>
      </c>
      <c r="B228" s="2" t="s">
        <v>237</v>
      </c>
      <c r="F228" s="4"/>
      <c r="G228" s="4"/>
      <c r="H228" s="4"/>
      <c r="I228" s="4"/>
      <c r="J228" s="4"/>
    </row>
    <row r="229" spans="6:10" ht="12.75">
      <c r="F229" s="4"/>
      <c r="G229" s="4"/>
      <c r="H229" s="4"/>
      <c r="I229" s="4"/>
      <c r="J229" s="4"/>
    </row>
    <row r="230" spans="2:10" ht="12.75">
      <c r="B230" s="157" t="s">
        <v>250</v>
      </c>
      <c r="C230" s="157"/>
      <c r="D230" s="157"/>
      <c r="E230" s="157"/>
      <c r="F230" s="157"/>
      <c r="G230" s="157"/>
      <c r="H230" s="12"/>
      <c r="I230" s="4"/>
      <c r="J230" s="4"/>
    </row>
    <row r="231" spans="2:10" ht="12.75">
      <c r="B231" s="158"/>
      <c r="C231" s="158"/>
      <c r="D231" s="158"/>
      <c r="E231" s="158"/>
      <c r="F231" s="158"/>
      <c r="G231" s="158"/>
      <c r="H231" s="12"/>
      <c r="I231" s="4"/>
      <c r="J231" s="4"/>
    </row>
    <row r="232" spans="6:10" ht="12.75">
      <c r="F232" s="4"/>
      <c r="G232" s="4"/>
      <c r="H232" s="4"/>
      <c r="I232" s="4"/>
      <c r="J232" s="4"/>
    </row>
    <row r="233" spans="2:10" ht="12.75">
      <c r="B233" s="163"/>
      <c r="C233" s="163"/>
      <c r="D233" s="163"/>
      <c r="E233" s="163"/>
      <c r="F233" s="163"/>
      <c r="G233" s="163"/>
      <c r="H233" s="87"/>
      <c r="I233" s="88"/>
      <c r="J233" s="4"/>
    </row>
    <row r="234" spans="1:10" ht="12.75">
      <c r="A234" s="27" t="s">
        <v>50</v>
      </c>
      <c r="B234" s="2" t="s">
        <v>238</v>
      </c>
      <c r="F234" s="4"/>
      <c r="G234" s="4"/>
      <c r="H234" s="4"/>
      <c r="I234" s="4"/>
      <c r="J234" s="4"/>
    </row>
    <row r="235" spans="1:10" ht="12.75">
      <c r="A235" s="27"/>
      <c r="B235" s="2"/>
      <c r="F235" s="4"/>
      <c r="G235" s="4"/>
      <c r="H235" s="4"/>
      <c r="I235" s="4"/>
      <c r="J235" s="4"/>
    </row>
    <row r="236" spans="2:10" ht="12.75">
      <c r="B236" s="4" t="s">
        <v>251</v>
      </c>
      <c r="F236" s="4"/>
      <c r="G236" s="4"/>
      <c r="H236" s="4"/>
      <c r="I236" s="4"/>
      <c r="J236" s="4"/>
    </row>
    <row r="237" spans="6:10" ht="12.75">
      <c r="F237" s="4"/>
      <c r="G237" s="4"/>
      <c r="H237" s="4"/>
      <c r="I237" s="4"/>
      <c r="J237" s="4"/>
    </row>
    <row r="238" spans="4:10" ht="12.75">
      <c r="D238" s="52"/>
      <c r="E238" s="52"/>
      <c r="F238" s="46"/>
      <c r="G238" s="52"/>
      <c r="H238" s="52"/>
      <c r="I238" s="52"/>
      <c r="J238" s="4"/>
    </row>
    <row r="239" spans="2:7" ht="12.75">
      <c r="B239" s="4" t="s">
        <v>47</v>
      </c>
      <c r="C239" s="68" t="s">
        <v>14</v>
      </c>
      <c r="D239" s="30"/>
      <c r="E239" s="52"/>
      <c r="F239" s="52"/>
      <c r="G239" s="4"/>
    </row>
    <row r="240" spans="3:7" ht="12.75">
      <c r="C240" s="30"/>
      <c r="D240" s="30"/>
      <c r="E240" s="30"/>
      <c r="F240" s="30"/>
      <c r="G240" s="4"/>
    </row>
    <row r="241" spans="2:7" ht="12.75">
      <c r="B241" s="34" t="s">
        <v>48</v>
      </c>
      <c r="C241" s="32"/>
      <c r="D241" s="32"/>
      <c r="E241" s="32"/>
      <c r="F241" s="32"/>
      <c r="G241" s="4"/>
    </row>
    <row r="242" spans="2:7" ht="13.5" thickBot="1">
      <c r="B242" s="4" t="s">
        <v>97</v>
      </c>
      <c r="C242" s="45">
        <v>929</v>
      </c>
      <c r="D242" s="32"/>
      <c r="E242" s="32"/>
      <c r="F242" s="32"/>
      <c r="G242" s="4"/>
    </row>
    <row r="243" spans="3:7" ht="13.5" thickTop="1">
      <c r="C243" s="32"/>
      <c r="D243" s="32"/>
      <c r="E243" s="32"/>
      <c r="F243" s="32"/>
      <c r="G243" s="4"/>
    </row>
    <row r="244" spans="2:7" ht="12.75">
      <c r="B244" s="34" t="s">
        <v>49</v>
      </c>
      <c r="C244" s="32"/>
      <c r="D244" s="32"/>
      <c r="E244" s="32"/>
      <c r="F244" s="32"/>
      <c r="G244" s="4"/>
    </row>
    <row r="245" spans="2:7" ht="13.5" thickBot="1">
      <c r="B245" s="4" t="s">
        <v>97</v>
      </c>
      <c r="C245" s="45">
        <v>601</v>
      </c>
      <c r="D245" s="32"/>
      <c r="E245" s="32"/>
      <c r="F245" s="32"/>
      <c r="G245" s="4"/>
    </row>
    <row r="246" spans="3:7" ht="13.5" thickTop="1">
      <c r="C246" s="32"/>
      <c r="D246" s="32"/>
      <c r="E246" s="32"/>
      <c r="F246" s="32"/>
      <c r="G246" s="4"/>
    </row>
    <row r="247" spans="2:7" ht="13.5" thickBot="1">
      <c r="B247" s="4" t="s">
        <v>13</v>
      </c>
      <c r="C247" s="45">
        <f>+C242+C245</f>
        <v>1530</v>
      </c>
      <c r="D247" s="30"/>
      <c r="E247" s="32"/>
      <c r="F247" s="32"/>
      <c r="G247" s="4"/>
    </row>
    <row r="248" spans="2:10" ht="13.5" thickTop="1">
      <c r="B248" s="164"/>
      <c r="C248" s="164"/>
      <c r="D248" s="30"/>
      <c r="E248" s="100"/>
      <c r="F248" s="89"/>
      <c r="G248" s="103"/>
      <c r="H248" s="89"/>
      <c r="I248" s="89"/>
      <c r="J248" s="4"/>
    </row>
    <row r="249" spans="2:10" ht="12.75">
      <c r="B249" s="99"/>
      <c r="C249" s="101"/>
      <c r="D249" s="30"/>
      <c r="E249" s="101"/>
      <c r="F249" s="90"/>
      <c r="G249" s="103"/>
      <c r="H249" s="104"/>
      <c r="I249" s="90"/>
      <c r="J249" s="4"/>
    </row>
    <row r="250" spans="1:10" ht="12.75">
      <c r="A250" s="27" t="s">
        <v>52</v>
      </c>
      <c r="B250" s="2" t="s">
        <v>51</v>
      </c>
      <c r="F250" s="4"/>
      <c r="G250" s="4"/>
      <c r="H250" s="4"/>
      <c r="I250" s="4"/>
      <c r="J250" s="4"/>
    </row>
    <row r="251" spans="6:10" ht="12.75">
      <c r="F251" s="4"/>
      <c r="G251" s="4"/>
      <c r="H251" s="4"/>
      <c r="I251" s="4"/>
      <c r="J251" s="4"/>
    </row>
    <row r="252" spans="6:10" ht="12.75">
      <c r="F252" s="4"/>
      <c r="G252" s="4"/>
      <c r="H252" s="4"/>
      <c r="I252" s="4"/>
      <c r="J252" s="4"/>
    </row>
    <row r="253" spans="6:10" ht="12.75">
      <c r="F253" s="4"/>
      <c r="G253" s="4"/>
      <c r="H253" s="4"/>
      <c r="I253" s="4"/>
      <c r="J253" s="4"/>
    </row>
    <row r="254" spans="6:10" ht="12.75">
      <c r="F254" s="4"/>
      <c r="G254" s="4"/>
      <c r="H254" s="4"/>
      <c r="I254" s="4"/>
      <c r="J254" s="4"/>
    </row>
    <row r="255" spans="1:10" ht="12.75">
      <c r="A255" s="27" t="s">
        <v>53</v>
      </c>
      <c r="B255" s="2" t="s">
        <v>261</v>
      </c>
      <c r="F255" s="4"/>
      <c r="G255" s="4"/>
      <c r="H255" s="4"/>
      <c r="I255" s="4"/>
      <c r="J255" s="4"/>
    </row>
    <row r="256" spans="6:10" ht="12.75">
      <c r="F256" s="4"/>
      <c r="G256" s="4"/>
      <c r="H256" s="4"/>
      <c r="I256" s="4"/>
      <c r="J256" s="4"/>
    </row>
    <row r="257" spans="6:10" ht="12.75">
      <c r="F257" s="4"/>
      <c r="G257" s="4"/>
      <c r="H257" s="4"/>
      <c r="I257" s="4"/>
      <c r="J257" s="4"/>
    </row>
    <row r="258" spans="6:10" ht="12.75">
      <c r="F258" s="4"/>
      <c r="G258" s="4"/>
      <c r="H258" s="4"/>
      <c r="I258" s="4"/>
      <c r="J258" s="4"/>
    </row>
    <row r="259" spans="6:10" ht="12.75">
      <c r="F259" s="4"/>
      <c r="G259" s="4"/>
      <c r="H259" s="4"/>
      <c r="I259" s="4"/>
      <c r="J259" s="4"/>
    </row>
    <row r="260" spans="6:10" ht="12.75">
      <c r="F260" s="4"/>
      <c r="G260" s="4"/>
      <c r="H260" s="4"/>
      <c r="I260" s="4"/>
      <c r="J260" s="4"/>
    </row>
    <row r="261" spans="6:10" ht="12.75">
      <c r="F261" s="4"/>
      <c r="G261" s="4"/>
      <c r="H261" s="4"/>
      <c r="I261" s="4"/>
      <c r="J261" s="4"/>
    </row>
    <row r="262" spans="6:10" ht="12.75">
      <c r="F262" s="4"/>
      <c r="G262" s="4"/>
      <c r="H262" s="4"/>
      <c r="I262" s="4"/>
      <c r="J262" s="4"/>
    </row>
    <row r="263" spans="6:10" ht="12.75">
      <c r="F263" s="4"/>
      <c r="G263" s="4"/>
      <c r="H263" s="4"/>
      <c r="I263" s="4"/>
      <c r="J263" s="4"/>
    </row>
    <row r="264" spans="6:10" ht="12.75">
      <c r="F264" s="4"/>
      <c r="G264" s="4"/>
      <c r="H264" s="4"/>
      <c r="I264" s="4"/>
      <c r="J264" s="4"/>
    </row>
    <row r="265" spans="6:10" ht="12.75">
      <c r="F265" s="4"/>
      <c r="G265" s="4"/>
      <c r="H265" s="4"/>
      <c r="I265" s="4"/>
      <c r="J265" s="4"/>
    </row>
    <row r="266" spans="6:10" ht="12.75">
      <c r="F266" s="4"/>
      <c r="G266" s="4"/>
      <c r="H266" s="4"/>
      <c r="I266" s="4"/>
      <c r="J266" s="4"/>
    </row>
    <row r="267" spans="1:10" ht="12.75">
      <c r="A267" s="27" t="s">
        <v>98</v>
      </c>
      <c r="B267" s="2" t="s">
        <v>147</v>
      </c>
      <c r="F267" s="4"/>
      <c r="G267" s="4"/>
      <c r="H267" s="4"/>
      <c r="I267" s="4"/>
      <c r="J267" s="4"/>
    </row>
    <row r="268" spans="1:10" ht="12.75">
      <c r="A268" s="27"/>
      <c r="B268" s="2"/>
      <c r="F268" s="4"/>
      <c r="G268" s="4"/>
      <c r="H268" s="4"/>
      <c r="I268" s="4"/>
      <c r="J268" s="4"/>
    </row>
    <row r="269" spans="2:10" ht="12.75">
      <c r="B269" s="4" t="s">
        <v>252</v>
      </c>
      <c r="F269" s="4"/>
      <c r="G269" s="4"/>
      <c r="H269" s="4"/>
      <c r="I269" s="4"/>
      <c r="J269" s="4"/>
    </row>
    <row r="270" spans="6:10" ht="12.75">
      <c r="F270" s="4"/>
      <c r="G270" s="4"/>
      <c r="H270" s="4"/>
      <c r="I270" s="4"/>
      <c r="J270" s="4"/>
    </row>
    <row r="271" spans="6:10" ht="12.75">
      <c r="F271" s="4"/>
      <c r="G271" s="4"/>
      <c r="H271" s="4"/>
      <c r="I271" s="4"/>
      <c r="J271" s="4"/>
    </row>
    <row r="272" spans="1:10" ht="12.75">
      <c r="A272" s="27">
        <v>27</v>
      </c>
      <c r="B272" s="2" t="s">
        <v>173</v>
      </c>
      <c r="F272" s="4"/>
      <c r="G272" s="4"/>
      <c r="H272" s="4"/>
      <c r="I272" s="4"/>
      <c r="J272" s="4"/>
    </row>
    <row r="273" spans="1:10" ht="12.75">
      <c r="A273" s="27"/>
      <c r="B273" s="2"/>
      <c r="F273" s="4"/>
      <c r="G273" s="4"/>
      <c r="H273" s="4"/>
      <c r="I273" s="4"/>
      <c r="J273" s="4"/>
    </row>
    <row r="274" spans="1:10" ht="12.75">
      <c r="A274" s="27"/>
      <c r="B274" s="4" t="s">
        <v>156</v>
      </c>
      <c r="F274" s="4"/>
      <c r="G274" s="4"/>
      <c r="H274" s="4"/>
      <c r="I274" s="4"/>
      <c r="J274" s="4"/>
    </row>
    <row r="275" spans="1:10" ht="12.75">
      <c r="A275" s="27"/>
      <c r="F275" s="4"/>
      <c r="G275" s="4"/>
      <c r="H275" s="4"/>
      <c r="I275" s="4"/>
      <c r="J275" s="4"/>
    </row>
    <row r="276" spans="1:10" ht="12.75">
      <c r="A276" s="27"/>
      <c r="C276" s="156" t="s">
        <v>129</v>
      </c>
      <c r="D276" s="156"/>
      <c r="F276" s="156" t="s">
        <v>128</v>
      </c>
      <c r="G276" s="156"/>
      <c r="H276" s="4"/>
      <c r="I276" s="4"/>
      <c r="J276" s="4"/>
    </row>
    <row r="277" spans="1:10" ht="51">
      <c r="A277" s="27"/>
      <c r="B277" s="2"/>
      <c r="C277" s="116" t="s">
        <v>96</v>
      </c>
      <c r="D277" s="98" t="s">
        <v>126</v>
      </c>
      <c r="E277" s="10"/>
      <c r="F277" s="116" t="s">
        <v>92</v>
      </c>
      <c r="G277" s="116" t="s">
        <v>127</v>
      </c>
      <c r="H277" s="4"/>
      <c r="I277" s="4"/>
      <c r="J277" s="4"/>
    </row>
    <row r="278" spans="3:10" ht="12.75">
      <c r="C278" s="46" t="str">
        <f>+F278</f>
        <v>30.06.10</v>
      </c>
      <c r="D278" s="46" t="str">
        <f>+G278</f>
        <v>30.06.09</v>
      </c>
      <c r="E278" s="10"/>
      <c r="F278" s="46" t="s">
        <v>243</v>
      </c>
      <c r="G278" s="46" t="s">
        <v>244</v>
      </c>
      <c r="H278" s="4"/>
      <c r="I278" s="4"/>
      <c r="J278" s="4"/>
    </row>
    <row r="279" spans="3:10" ht="12.75">
      <c r="C279" s="6"/>
      <c r="E279" s="10"/>
      <c r="F279" s="6"/>
      <c r="G279" s="46"/>
      <c r="H279" s="4"/>
      <c r="I279" s="4"/>
      <c r="J279" s="4"/>
    </row>
    <row r="280" spans="2:10" ht="13.5" thickBot="1">
      <c r="B280" s="4" t="s">
        <v>157</v>
      </c>
      <c r="C280" s="117">
        <f>'Consol IS'!C34</f>
        <v>271</v>
      </c>
      <c r="D280" s="45">
        <f>+'Consol IS'!E34</f>
        <v>-676</v>
      </c>
      <c r="E280" s="10"/>
      <c r="F280" s="117">
        <f>'Consol IS'!G34</f>
        <v>676</v>
      </c>
      <c r="G280" s="117">
        <f>+'Consol IS'!I34</f>
        <v>-2532</v>
      </c>
      <c r="H280" s="4"/>
      <c r="I280" s="4"/>
      <c r="J280" s="4"/>
    </row>
    <row r="281" spans="3:10" ht="13.5" thickTop="1">
      <c r="C281" s="59"/>
      <c r="D281" s="31"/>
      <c r="E281" s="10"/>
      <c r="F281" s="59"/>
      <c r="G281" s="59"/>
      <c r="H281" s="4"/>
      <c r="I281" s="4"/>
      <c r="J281" s="4"/>
    </row>
    <row r="282" spans="2:10" ht="12.75">
      <c r="B282" s="4" t="s">
        <v>82</v>
      </c>
      <c r="C282" s="59"/>
      <c r="D282" s="31"/>
      <c r="E282" s="10"/>
      <c r="F282" s="59"/>
      <c r="G282" s="59"/>
      <c r="H282" s="4"/>
      <c r="I282" s="4"/>
      <c r="J282" s="4"/>
    </row>
    <row r="283" spans="2:10" ht="13.5" thickBot="1">
      <c r="B283" s="4" t="s">
        <v>81</v>
      </c>
      <c r="C283" s="117">
        <v>123000</v>
      </c>
      <c r="D283" s="45">
        <f>82000+41000</f>
        <v>123000</v>
      </c>
      <c r="E283" s="10"/>
      <c r="F283" s="117">
        <v>123000</v>
      </c>
      <c r="G283" s="117">
        <v>123000</v>
      </c>
      <c r="H283" s="4"/>
      <c r="I283" s="4"/>
      <c r="J283" s="4"/>
    </row>
    <row r="284" spans="3:10" ht="13.5" thickTop="1">
      <c r="C284" s="115"/>
      <c r="D284" s="32"/>
      <c r="E284" s="10"/>
      <c r="F284" s="115"/>
      <c r="G284" s="115"/>
      <c r="H284" s="4"/>
      <c r="I284" s="4"/>
      <c r="J284" s="4"/>
    </row>
    <row r="285" spans="2:10" ht="12.75">
      <c r="B285" s="4" t="s">
        <v>158</v>
      </c>
      <c r="E285" s="10"/>
      <c r="F285" s="4"/>
      <c r="G285" s="4"/>
      <c r="H285" s="4"/>
      <c r="I285" s="4"/>
      <c r="J285" s="4"/>
    </row>
    <row r="286" spans="2:10" ht="12.75">
      <c r="B286" s="4" t="s">
        <v>83</v>
      </c>
      <c r="E286" s="10"/>
      <c r="F286" s="4"/>
      <c r="G286" s="4"/>
      <c r="H286" s="4"/>
      <c r="I286" s="4"/>
      <c r="J286" s="4"/>
    </row>
    <row r="287" spans="2:10" ht="13.5" thickBot="1">
      <c r="B287" s="4" t="s">
        <v>84</v>
      </c>
      <c r="C287" s="118">
        <f>C280/C283*100</f>
        <v>0.2203252032520325</v>
      </c>
      <c r="D287" s="118">
        <f>D280/D283*100</f>
        <v>-0.5495934959349593</v>
      </c>
      <c r="E287" s="10"/>
      <c r="F287" s="118">
        <f>F280/F283*100</f>
        <v>0.5495934959349593</v>
      </c>
      <c r="G287" s="118">
        <f>G280/G283*100</f>
        <v>-2.0585365853658537</v>
      </c>
      <c r="H287" s="4"/>
      <c r="I287" s="4"/>
      <c r="J287" s="4"/>
    </row>
    <row r="288" spans="3:10" ht="13.5" thickTop="1">
      <c r="C288" s="119"/>
      <c r="D288" s="31"/>
      <c r="E288" s="119"/>
      <c r="F288" s="4"/>
      <c r="G288" s="4"/>
      <c r="H288" s="4"/>
      <c r="I288" s="4"/>
      <c r="J288" s="4"/>
    </row>
    <row r="289" spans="4:10" ht="12.75">
      <c r="D289" s="59"/>
      <c r="E289" s="31"/>
      <c r="F289" s="59"/>
      <c r="G289" s="59"/>
      <c r="H289" s="4"/>
      <c r="I289" s="4"/>
      <c r="J289" s="4"/>
    </row>
    <row r="290" spans="2:10" ht="12.75">
      <c r="B290" s="160" t="s">
        <v>159</v>
      </c>
      <c r="C290" s="160"/>
      <c r="D290" s="160"/>
      <c r="E290" s="160"/>
      <c r="F290" s="160"/>
      <c r="G290" s="160"/>
      <c r="H290" s="4"/>
      <c r="I290" s="4"/>
      <c r="J290" s="4"/>
    </row>
    <row r="291" spans="6:10" ht="12.75">
      <c r="F291" s="6"/>
      <c r="G291" s="4"/>
      <c r="H291" s="4"/>
      <c r="I291" s="4"/>
      <c r="J291" s="4"/>
    </row>
    <row r="292" spans="6:10" ht="12.75">
      <c r="F292" s="4"/>
      <c r="G292" s="4"/>
      <c r="H292" s="4"/>
      <c r="I292" s="4"/>
      <c r="J292" s="4"/>
    </row>
    <row r="293" spans="6:10" ht="12.75">
      <c r="F293" s="4"/>
      <c r="G293" s="4"/>
      <c r="H293" s="4"/>
      <c r="I293" s="4"/>
      <c r="J293" s="4"/>
    </row>
    <row r="294" spans="6:10" ht="12.75">
      <c r="F294" s="4"/>
      <c r="G294" s="4"/>
      <c r="H294" s="4"/>
      <c r="I294" s="4"/>
      <c r="J294" s="4"/>
    </row>
    <row r="295" spans="6:10" ht="12.75">
      <c r="F295" s="4"/>
      <c r="G295" s="4"/>
      <c r="H295" s="4"/>
      <c r="I295" s="4"/>
      <c r="J295" s="4"/>
    </row>
    <row r="296" spans="6:10" ht="12.75">
      <c r="F296" s="4"/>
      <c r="G296" s="4"/>
      <c r="H296" s="4"/>
      <c r="I296" s="4"/>
      <c r="J296" s="4"/>
    </row>
    <row r="297" spans="6:10" ht="12.75">
      <c r="F297" s="4"/>
      <c r="G297" s="4"/>
      <c r="H297" s="4"/>
      <c r="I297" s="4"/>
      <c r="J297" s="4"/>
    </row>
    <row r="298" spans="6:10" ht="12.75">
      <c r="F298" s="4"/>
      <c r="G298" s="4"/>
      <c r="H298" s="4"/>
      <c r="I298" s="4"/>
      <c r="J298" s="4"/>
    </row>
    <row r="299" spans="6:10" ht="12.75">
      <c r="F299" s="4"/>
      <c r="G299" s="4"/>
      <c r="H299" s="4"/>
      <c r="I299" s="4"/>
      <c r="J299" s="4"/>
    </row>
    <row r="300" spans="1:10" ht="12.75">
      <c r="A300" s="10"/>
      <c r="B300" s="10"/>
      <c r="C300" s="10"/>
      <c r="D300" s="10"/>
      <c r="E300" s="10"/>
      <c r="H300" s="4"/>
      <c r="I300" s="4"/>
      <c r="J300" s="4"/>
    </row>
    <row r="301" spans="1:10" ht="12.75">
      <c r="A301" s="10"/>
      <c r="B301" s="10"/>
      <c r="C301" s="10"/>
      <c r="D301" s="10"/>
      <c r="E301" s="10"/>
      <c r="H301" s="4"/>
      <c r="I301" s="4"/>
      <c r="J301" s="4"/>
    </row>
    <row r="302" spans="1:10" ht="12.75" customHeight="1">
      <c r="A302" s="10"/>
      <c r="B302" s="10"/>
      <c r="C302" s="10"/>
      <c r="D302" s="10"/>
      <c r="E302" s="10"/>
      <c r="H302" s="4"/>
      <c r="I302" s="4"/>
      <c r="J302" s="4"/>
    </row>
    <row r="303" spans="1:10" ht="12.75">
      <c r="A303" s="10"/>
      <c r="B303" s="10"/>
      <c r="C303" s="10"/>
      <c r="D303" s="10"/>
      <c r="E303" s="10"/>
      <c r="H303" s="4"/>
      <c r="I303" s="4"/>
      <c r="J303" s="4"/>
    </row>
    <row r="304" spans="1:5" ht="12.75">
      <c r="A304" s="10"/>
      <c r="B304" s="10"/>
      <c r="C304" s="10"/>
      <c r="D304" s="10"/>
      <c r="E304" s="10"/>
    </row>
    <row r="305" spans="1:5" ht="12.75">
      <c r="A305" s="10"/>
      <c r="B305" s="10"/>
      <c r="C305" s="10"/>
      <c r="D305" s="10"/>
      <c r="E305" s="10"/>
    </row>
    <row r="306" spans="1:5" ht="12.75">
      <c r="A306" s="10"/>
      <c r="B306" s="10"/>
      <c r="C306" s="10"/>
      <c r="D306" s="10"/>
      <c r="E306" s="10"/>
    </row>
    <row r="307" spans="1:5" ht="12.75">
      <c r="A307" s="10"/>
      <c r="B307" s="10"/>
      <c r="C307" s="10"/>
      <c r="D307" s="10"/>
      <c r="E307" s="10"/>
    </row>
    <row r="308" spans="1:5" ht="12.75">
      <c r="A308" s="10"/>
      <c r="B308" s="10"/>
      <c r="C308" s="10"/>
      <c r="D308" s="10"/>
      <c r="E308" s="10"/>
    </row>
    <row r="309" spans="1:5" ht="12.75">
      <c r="A309" s="10"/>
      <c r="B309" s="10"/>
      <c r="C309" s="10"/>
      <c r="D309" s="10"/>
      <c r="E309" s="10"/>
    </row>
    <row r="310" spans="1:5" ht="12.75">
      <c r="A310" s="10"/>
      <c r="B310" s="10"/>
      <c r="C310" s="10"/>
      <c r="D310" s="10"/>
      <c r="E310" s="10"/>
    </row>
    <row r="311" spans="1:5" ht="12.75">
      <c r="A311" s="10"/>
      <c r="B311" s="10"/>
      <c r="C311" s="10"/>
      <c r="D311" s="10"/>
      <c r="E311" s="10"/>
    </row>
    <row r="312" spans="1:5" ht="12.75">
      <c r="A312" s="10"/>
      <c r="B312" s="10"/>
      <c r="C312" s="10"/>
      <c r="D312" s="10"/>
      <c r="E312" s="10"/>
    </row>
    <row r="313" spans="1:5" ht="12.75">
      <c r="A313" s="10"/>
      <c r="B313" s="10"/>
      <c r="C313" s="10"/>
      <c r="D313" s="10"/>
      <c r="E313" s="10"/>
    </row>
    <row r="314" spans="1:5" ht="12.75">
      <c r="A314" s="10"/>
      <c r="B314" s="10"/>
      <c r="C314" s="10"/>
      <c r="D314" s="10"/>
      <c r="E314" s="10"/>
    </row>
    <row r="315" spans="1:5" ht="12.75">
      <c r="A315" s="10"/>
      <c r="B315" s="10"/>
      <c r="C315" s="10"/>
      <c r="D315" s="10"/>
      <c r="E315" s="10"/>
    </row>
    <row r="316" spans="1:5" ht="12.75">
      <c r="A316" s="10"/>
      <c r="B316" s="10"/>
      <c r="C316" s="10"/>
      <c r="D316" s="10"/>
      <c r="E316" s="10"/>
    </row>
    <row r="317" spans="1:8" ht="12.75">
      <c r="A317" s="10"/>
      <c r="B317" s="10"/>
      <c r="C317" s="10"/>
      <c r="D317" s="10"/>
      <c r="E317" s="10"/>
      <c r="H317" s="4"/>
    </row>
    <row r="318" spans="1:10" ht="26.25" customHeight="1">
      <c r="A318" s="10"/>
      <c r="B318" s="10"/>
      <c r="C318" s="10"/>
      <c r="D318" s="10"/>
      <c r="E318" s="10"/>
      <c r="H318" s="127"/>
      <c r="I318" s="121"/>
      <c r="J318" s="121"/>
    </row>
    <row r="319" spans="1:10" ht="12.75">
      <c r="A319" s="10"/>
      <c r="B319" s="10"/>
      <c r="C319" s="10"/>
      <c r="D319" s="10"/>
      <c r="E319" s="10"/>
      <c r="H319" s="6"/>
      <c r="I319" s="6"/>
      <c r="J319" s="4"/>
    </row>
    <row r="320" spans="6:10" ht="12.75">
      <c r="F320" s="6"/>
      <c r="G320" s="4"/>
      <c r="H320" s="6"/>
      <c r="I320" s="6"/>
      <c r="J320" s="4"/>
    </row>
    <row r="321" spans="2:10" ht="12.75">
      <c r="B321" s="137"/>
      <c r="F321" s="6"/>
      <c r="G321" s="4"/>
      <c r="H321" s="6"/>
      <c r="I321" s="6"/>
      <c r="J321" s="4"/>
    </row>
    <row r="322" spans="6:10" ht="12.75">
      <c r="F322" s="6"/>
      <c r="G322" s="4"/>
      <c r="H322" s="6"/>
      <c r="I322" s="6"/>
      <c r="J322" s="4"/>
    </row>
    <row r="323" spans="2:10" ht="12.75">
      <c r="B323" s="10"/>
      <c r="C323" s="10"/>
      <c r="D323" s="10"/>
      <c r="E323" s="10"/>
      <c r="F323"/>
      <c r="G323" s="4"/>
      <c r="H323" s="4"/>
      <c r="I323" s="4"/>
      <c r="J323" s="4"/>
    </row>
    <row r="324" spans="2:12" ht="12.75">
      <c r="B324" s="10"/>
      <c r="C324" s="10"/>
      <c r="D324" s="10"/>
      <c r="E324" s="10"/>
      <c r="F324"/>
      <c r="G324" s="4"/>
      <c r="H324" s="4"/>
      <c r="I324" s="4"/>
      <c r="J324" s="4"/>
      <c r="K324" s="4"/>
      <c r="L324" s="4"/>
    </row>
    <row r="325" spans="2:12" ht="12.75">
      <c r="B325" s="10"/>
      <c r="C325" s="10"/>
      <c r="D325" s="10"/>
      <c r="E325" s="10"/>
      <c r="F325"/>
      <c r="G325" s="4"/>
      <c r="H325" s="4"/>
      <c r="I325" s="4"/>
      <c r="J325" s="4"/>
      <c r="K325" s="4"/>
      <c r="L325" s="4"/>
    </row>
    <row r="326" spans="6:12" ht="12.75">
      <c r="F326" s="4"/>
      <c r="G326" s="4"/>
      <c r="H326" s="4"/>
      <c r="I326" s="4"/>
      <c r="J326" s="4"/>
      <c r="K326" s="4"/>
      <c r="L326" s="4"/>
    </row>
    <row r="327" spans="6:12" ht="12.75">
      <c r="F327" s="4"/>
      <c r="G327" s="4"/>
      <c r="H327" s="4"/>
      <c r="I327" s="4"/>
      <c r="J327" s="4"/>
      <c r="K327" s="4"/>
      <c r="L327" s="4"/>
    </row>
    <row r="328" spans="6:12" ht="12.75">
      <c r="F328" s="4"/>
      <c r="G328" s="4"/>
      <c r="H328" s="4"/>
      <c r="I328" s="4"/>
      <c r="J328" s="4"/>
      <c r="K328" s="4"/>
      <c r="L328" s="4"/>
    </row>
    <row r="329" spans="6:12" ht="12.75">
      <c r="F329" s="4"/>
      <c r="G329" s="4"/>
      <c r="H329" s="4"/>
      <c r="I329" s="4"/>
      <c r="J329" s="4"/>
      <c r="K329" s="4"/>
      <c r="L329" s="4"/>
    </row>
    <row r="330" spans="6:12" ht="12.75">
      <c r="F330" s="4"/>
      <c r="G330" s="4"/>
      <c r="H330" s="4"/>
      <c r="I330" s="4"/>
      <c r="J330" s="4"/>
      <c r="K330" s="4"/>
      <c r="L330" s="4"/>
    </row>
    <row r="331" spans="6:12" ht="12.75">
      <c r="F331" s="4"/>
      <c r="G331" s="4"/>
      <c r="H331" s="4"/>
      <c r="I331" s="4"/>
      <c r="J331" s="4"/>
      <c r="K331" s="4"/>
      <c r="L331" s="4"/>
    </row>
    <row r="332" spans="2:12" ht="12.75">
      <c r="B332" s="2"/>
      <c r="F332" s="4"/>
      <c r="G332" s="4"/>
      <c r="H332" s="4"/>
      <c r="I332" s="4"/>
      <c r="J332" s="4"/>
      <c r="K332" s="4"/>
      <c r="L332" s="4"/>
    </row>
    <row r="333" spans="1:12" ht="12.75">
      <c r="A333" s="4"/>
      <c r="K333" s="4"/>
      <c r="L333" s="4"/>
    </row>
    <row r="334" spans="1:11" ht="12.75">
      <c r="A334" s="4"/>
      <c r="K334" s="115"/>
    </row>
    <row r="335" spans="1:16" ht="12.75">
      <c r="A335" s="4"/>
      <c r="K335" s="4"/>
      <c r="L335" s="4"/>
      <c r="M335" s="4"/>
      <c r="N335" s="4"/>
      <c r="O335" s="4"/>
      <c r="P335" s="4"/>
    </row>
    <row r="336" spans="1:12" ht="12.75">
      <c r="A336" s="4"/>
      <c r="K336" s="115"/>
      <c r="L336" s="4"/>
    </row>
    <row r="337" spans="1:12" ht="12.75">
      <c r="A337" s="4"/>
      <c r="K337" s="4"/>
      <c r="L337" s="4"/>
    </row>
    <row r="338" spans="1:12" ht="12.75">
      <c r="A338" s="4"/>
      <c r="K338" s="4"/>
      <c r="L338" s="4"/>
    </row>
    <row r="339" spans="1:12" ht="12.75">
      <c r="A339" s="4"/>
      <c r="K339" s="4"/>
      <c r="L339" s="4"/>
    </row>
    <row r="340" spans="1:12" ht="12.75">
      <c r="A340" s="4"/>
      <c r="K340" s="4"/>
      <c r="L340" s="4"/>
    </row>
    <row r="341" spans="1:12" ht="12.75">
      <c r="A341" s="4"/>
      <c r="K341" s="4"/>
      <c r="L341" s="4"/>
    </row>
    <row r="342" spans="1:12" ht="12.75">
      <c r="A342" s="4"/>
      <c r="K342" s="4"/>
      <c r="L342" s="4"/>
    </row>
    <row r="343" spans="1:12" ht="12.75">
      <c r="A343" s="4"/>
      <c r="K343" s="4"/>
      <c r="L343" s="4"/>
    </row>
    <row r="344" spans="1:12" ht="12.75">
      <c r="A344" s="4"/>
      <c r="K344" s="4"/>
      <c r="L344" s="4"/>
    </row>
    <row r="345" ht="12.75">
      <c r="A345" s="4"/>
    </row>
    <row r="346" ht="12.75">
      <c r="A346" s="4"/>
    </row>
    <row r="347" ht="12.75">
      <c r="A347" s="4"/>
    </row>
    <row r="348" ht="12.75">
      <c r="A348" s="4"/>
    </row>
    <row r="349" ht="12.75">
      <c r="A349" s="4"/>
    </row>
    <row r="350" ht="12.75">
      <c r="A350" s="4"/>
    </row>
    <row r="351" ht="12.75">
      <c r="A351" s="4"/>
    </row>
    <row r="352" ht="12.75">
      <c r="A352" s="4"/>
    </row>
    <row r="353" ht="12.75">
      <c r="A353" s="4"/>
    </row>
    <row r="354" ht="12.75">
      <c r="A354" s="4"/>
    </row>
    <row r="355" ht="12.75">
      <c r="A355" s="4"/>
    </row>
    <row r="356" spans="6:10" ht="12.75">
      <c r="F356" s="4"/>
      <c r="G356" s="4"/>
      <c r="H356" s="4"/>
      <c r="I356" s="4"/>
      <c r="J356" s="4"/>
    </row>
    <row r="357" spans="6:10" ht="12.75">
      <c r="F357" s="4"/>
      <c r="G357" s="4"/>
      <c r="H357" s="4"/>
      <c r="I357" s="4"/>
      <c r="J357" s="4"/>
    </row>
    <row r="358" spans="6:10" ht="12.75">
      <c r="F358" s="4"/>
      <c r="G358" s="4"/>
      <c r="H358" s="4"/>
      <c r="I358" s="4"/>
      <c r="J358" s="4"/>
    </row>
    <row r="359" spans="6:10" ht="12.75">
      <c r="F359" s="4"/>
      <c r="G359" s="4"/>
      <c r="H359" s="4"/>
      <c r="I359" s="4"/>
      <c r="J359" s="4"/>
    </row>
    <row r="360" spans="2:10" ht="12.75">
      <c r="B360" s="2"/>
      <c r="F360" s="4"/>
      <c r="G360" s="4"/>
      <c r="H360" s="4"/>
      <c r="I360" s="4"/>
      <c r="J360" s="4"/>
    </row>
    <row r="361" spans="6:10" ht="12.75">
      <c r="F361" s="4"/>
      <c r="G361" s="4"/>
      <c r="H361" s="4"/>
      <c r="I361" s="4"/>
      <c r="J361" s="4"/>
    </row>
    <row r="362" spans="6:10" ht="12.75">
      <c r="F362" s="4"/>
      <c r="G362" s="4"/>
      <c r="H362" s="4"/>
      <c r="I362" s="4"/>
      <c r="J362" s="4"/>
    </row>
    <row r="363" spans="6:10" ht="12.75">
      <c r="F363" s="4"/>
      <c r="G363" s="4"/>
      <c r="H363" s="4"/>
      <c r="I363" s="4"/>
      <c r="J363" s="4"/>
    </row>
    <row r="364" spans="6:10" ht="12.75">
      <c r="F364" s="4"/>
      <c r="G364" s="4"/>
      <c r="H364" s="4"/>
      <c r="I364" s="4"/>
      <c r="J364" s="4"/>
    </row>
    <row r="365" spans="6:10" ht="12.75">
      <c r="F365" s="4"/>
      <c r="G365" s="4"/>
      <c r="H365" s="4"/>
      <c r="I365" s="4"/>
      <c r="J365" s="4"/>
    </row>
    <row r="366" spans="6:10" ht="12.75">
      <c r="F366" s="4"/>
      <c r="G366" s="4"/>
      <c r="H366" s="4"/>
      <c r="I366" s="4"/>
      <c r="J366" s="4"/>
    </row>
    <row r="367" spans="6:10" ht="12.75">
      <c r="F367" s="4"/>
      <c r="G367" s="4"/>
      <c r="H367" s="4"/>
      <c r="I367" s="4"/>
      <c r="J367" s="4"/>
    </row>
    <row r="368" spans="6:10" ht="12.75">
      <c r="F368" s="4"/>
      <c r="G368" s="4"/>
      <c r="H368" s="4"/>
      <c r="I368" s="4"/>
      <c r="J368" s="4"/>
    </row>
    <row r="369" spans="6:10" ht="12.75">
      <c r="F369" s="4"/>
      <c r="G369" s="4"/>
      <c r="H369" s="4"/>
      <c r="I369" s="4"/>
      <c r="J369" s="4"/>
    </row>
    <row r="370" spans="6:10" ht="12.75">
      <c r="F370" s="4"/>
      <c r="G370" s="4"/>
      <c r="H370" s="4"/>
      <c r="I370" s="4"/>
      <c r="J370" s="4"/>
    </row>
    <row r="371" spans="6:10" ht="12.75">
      <c r="F371" s="4"/>
      <c r="G371" s="4"/>
      <c r="H371" s="4"/>
      <c r="I371" s="4"/>
      <c r="J371" s="4"/>
    </row>
    <row r="372" spans="6:10" ht="12.75">
      <c r="F372" s="4"/>
      <c r="G372" s="4"/>
      <c r="H372" s="4"/>
      <c r="I372" s="4"/>
      <c r="J372" s="4"/>
    </row>
  </sheetData>
  <sheetProtection/>
  <mergeCells count="11">
    <mergeCell ref="B102:H102"/>
    <mergeCell ref="B230:G231"/>
    <mergeCell ref="B144:F144"/>
    <mergeCell ref="B290:G290"/>
    <mergeCell ref="B70:G71"/>
    <mergeCell ref="B65:G65"/>
    <mergeCell ref="B85:H85"/>
    <mergeCell ref="B233:G233"/>
    <mergeCell ref="C276:D276"/>
    <mergeCell ref="F276:G276"/>
    <mergeCell ref="B248:C248"/>
  </mergeCells>
  <printOptions/>
  <pageMargins left="0.75" right="0.29" top="0.17" bottom="0.16" header="0.17" footer="0.16"/>
  <pageSetup cellComments="asDisplayed" horizontalDpi="300" verticalDpi="300" orientation="portrait" paperSize="9" scale="78" r:id="rId2"/>
  <rowBreaks count="3" manualBreakCount="3">
    <brk id="79" max="7" man="1"/>
    <brk id="149" max="7" man="1"/>
    <brk id="2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hky</cp:lastModifiedBy>
  <cp:lastPrinted>2010-08-23T01:30:54Z</cp:lastPrinted>
  <dcterms:created xsi:type="dcterms:W3CDTF">2006-07-03T12:17:34Z</dcterms:created>
  <dcterms:modified xsi:type="dcterms:W3CDTF">2010-08-23T09:31:47Z</dcterms:modified>
  <cp:category/>
  <cp:version/>
  <cp:contentType/>
  <cp:contentStatus/>
</cp:coreProperties>
</file>